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resentação" sheetId="1" r:id="rId4"/>
    <sheet state="visible" name=" Exemplo" sheetId="2" r:id="rId5"/>
    <sheet state="visible" name="Cálculos de Pulverização" sheetId="3" r:id="rId6"/>
  </sheets>
  <definedNames/>
  <calcPr/>
</workbook>
</file>

<file path=xl/sharedStrings.xml><?xml version="1.0" encoding="utf-8"?>
<sst xmlns="http://schemas.openxmlformats.org/spreadsheetml/2006/main" count="87" uniqueCount="42">
  <si>
    <t>Bibliografia consultada para realização da presente planilha:</t>
  </si>
  <si>
    <t xml:space="preserve">Associação Nacional de Defesa Vegetal (ANDEF) </t>
  </si>
  <si>
    <t>Deixamos um exemplo para você nesta primeira aba:</t>
  </si>
  <si>
    <t>Insira seus dados aqui abaixo, se atentando para as unidades de medida:</t>
  </si>
  <si>
    <t>Seus dados</t>
  </si>
  <si>
    <t>Unidade</t>
  </si>
  <si>
    <t>Média de volume coletado (ml)</t>
  </si>
  <si>
    <t>mililitros</t>
  </si>
  <si>
    <t>Dicas para coleta de seus dados:</t>
  </si>
  <si>
    <t>Tempo de coleta (s)</t>
  </si>
  <si>
    <t>segundos</t>
  </si>
  <si>
    <t>Colete o volume de todos os bicos em tempo conhecido (em segundos). Faça a média do volume e coloque ao lado. Determine a rotação mais indicada para a aplicação e percorra uma distância conhecida (em metros), anotando o tempo gasto (em segundos). Verifique seu tanque e a bula do defensivo agrícola a ser pulverizado para preenchimento correto das informações acima.</t>
  </si>
  <si>
    <t xml:space="preserve">Número de bicos </t>
  </si>
  <si>
    <t>bicos</t>
  </si>
  <si>
    <t xml:space="preserve">Espaçamento entre bicos (m) </t>
  </si>
  <si>
    <t>metros</t>
  </si>
  <si>
    <t xml:space="preserve">Distância percorrida pelo trator </t>
  </si>
  <si>
    <t>Tempo para percorrer essa distância</t>
  </si>
  <si>
    <t>Capacidade do tanque</t>
  </si>
  <si>
    <t>Litros</t>
  </si>
  <si>
    <t>Dose do defensivo agrícola</t>
  </si>
  <si>
    <t>Litros ou Kg/hectare</t>
  </si>
  <si>
    <t>Aqui estão os dados de sua pulverização:</t>
  </si>
  <si>
    <t>Vazão por bico</t>
  </si>
  <si>
    <t>ml/s</t>
  </si>
  <si>
    <t>Vazão total</t>
  </si>
  <si>
    <t>L/h</t>
  </si>
  <si>
    <t>Velocidade do trator</t>
  </si>
  <si>
    <t>m/s</t>
  </si>
  <si>
    <t>Km/h</t>
  </si>
  <si>
    <t>Área tratada</t>
  </si>
  <si>
    <t>ha/h</t>
  </si>
  <si>
    <t>Taxa de aplicação ou Volume de calda</t>
  </si>
  <si>
    <t xml:space="preserve">L/ha </t>
  </si>
  <si>
    <t>Defensivo agrícola por tanque</t>
  </si>
  <si>
    <t>L ou Kg por tanque cheio</t>
  </si>
  <si>
    <t>Área pulverizada por um tanque</t>
  </si>
  <si>
    <t>Tempo até reabastecimento do tanque</t>
  </si>
  <si>
    <t>horas</t>
  </si>
  <si>
    <t>Insira seus dados aqui abaixo nas células cinzas, se atentando para as unidades de medida:</t>
  </si>
  <si>
    <t>Unidades</t>
  </si>
  <si>
    <t>Hectares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</si>
</sst>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5">
    <font>
      <sz val="10.0"/>
      <color rgb="FF000000"/>
      <name val="Arial"/>
      <scheme val="minor"/>
    </font>
    <font>
      <sz val="10.0"/>
      <color theme="1"/>
      <name val="Arial"/>
    </font>
    <font>
      <sz val="11.0"/>
      <color rgb="FF006600"/>
      <name val="Arial"/>
    </font>
    <font>
      <b/>
      <sz val="12.0"/>
      <color rgb="FF006600"/>
      <name val="Arial"/>
    </font>
    <font>
      <u/>
      <sz val="10.0"/>
      <color theme="1"/>
      <name val="Arial"/>
    </font>
    <font>
      <b/>
      <sz val="12.0"/>
      <color rgb="FF00B147"/>
      <name val="Roboto"/>
    </font>
    <font>
      <sz val="10.0"/>
      <color rgb="FF505050"/>
      <name val="Roboto"/>
    </font>
    <font>
      <sz val="10.0"/>
      <color theme="1"/>
      <name val="Roboto"/>
    </font>
    <font>
      <sz val="11.0"/>
      <color theme="1"/>
      <name val="Calibri"/>
    </font>
    <font>
      <b/>
      <sz val="10.0"/>
      <color rgb="FF009900"/>
      <name val="Arial"/>
    </font>
    <font>
      <u/>
      <sz val="10.0"/>
      <color theme="10"/>
      <name val="Arial"/>
    </font>
    <font>
      <u/>
      <sz val="10.0"/>
      <color theme="10"/>
      <name val="Arial"/>
    </font>
    <font>
      <sz val="11.0"/>
      <color theme="1"/>
      <name val="Roboto"/>
    </font>
    <font>
      <b/>
      <sz val="16.0"/>
      <color rgb="FF005F61"/>
      <name val="Roboto"/>
    </font>
    <font>
      <sz val="11.0"/>
      <color rgb="FFFFC000"/>
      <name val="Roboto"/>
    </font>
    <font>
      <b/>
      <sz val="16.0"/>
      <color rgb="FF00B147"/>
      <name val="Roboto"/>
    </font>
    <font>
      <b/>
      <sz val="12.0"/>
      <color rgb="FF005F61"/>
      <name val="Roboto"/>
    </font>
    <font>
      <sz val="11.0"/>
      <color rgb="FF7F7F7F"/>
      <name val="Roboto"/>
    </font>
    <font>
      <b/>
      <sz val="10.0"/>
      <color rgb="FF7F7F7F"/>
      <name val="Roboto"/>
    </font>
    <font>
      <b/>
      <sz val="12.0"/>
      <color rgb="FF7F7F7F"/>
      <name val="Roboto"/>
    </font>
    <font>
      <b/>
      <sz val="12.0"/>
      <color theme="0"/>
      <name val="Roboto"/>
    </font>
    <font>
      <sz val="11.0"/>
      <color rgb="FF505050"/>
      <name val="Roboto"/>
    </font>
    <font/>
    <font>
      <b/>
      <sz val="11.0"/>
      <color rgb="FF505050"/>
      <name val="Roboto"/>
    </font>
    <font>
      <sz val="11.0"/>
      <color rgb="FF00B147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005F61"/>
        <bgColor rgb="FF005F61"/>
      </patternFill>
    </fill>
    <fill>
      <patternFill patternType="solid">
        <fgColor rgb="FFF5F5F5"/>
        <bgColor rgb="FFF5F5F5"/>
      </patternFill>
    </fill>
  </fills>
  <borders count="8">
    <border/>
    <border>
      <left/>
      <right/>
      <top/>
      <bottom/>
    </border>
    <border>
      <left/>
      <top/>
      <bottom/>
    </border>
    <border>
      <right/>
      <top/>
      <bottom/>
    </border>
    <border>
      <left/>
      <top/>
    </border>
    <border>
      <right/>
      <top/>
    </border>
    <border>
      <left/>
      <bottom/>
    </border>
    <border>
      <right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3" numFmtId="0" xfId="0" applyFont="1"/>
    <xf borderId="0" fillId="0" fontId="9" numFmtId="0" xfId="0" applyFont="1"/>
    <xf borderId="0" fillId="0" fontId="10" numFmtId="0" xfId="0" applyFont="1"/>
    <xf borderId="0" fillId="0" fontId="11" numFmtId="0" xfId="0" applyAlignment="1" applyFont="1">
      <alignment horizontal="left"/>
    </xf>
    <xf borderId="0" fillId="0" fontId="12" numFmtId="0" xfId="0" applyFont="1"/>
    <xf borderId="0" fillId="0" fontId="13" numFmtId="0" xfId="0" applyFont="1"/>
    <xf borderId="0" fillId="0" fontId="14" numFmtId="0" xfId="0" applyFont="1"/>
    <xf borderId="0" fillId="0" fontId="15" numFmtId="0" xfId="0" applyFont="1"/>
    <xf borderId="0" fillId="0" fontId="16" numFmtId="0" xfId="0" applyFont="1"/>
    <xf borderId="0" fillId="0" fontId="17" numFmtId="0" xfId="0" applyFont="1"/>
    <xf borderId="0" fillId="0" fontId="18" numFmtId="0" xfId="0" applyAlignment="1" applyFont="1">
      <alignment vertical="center"/>
    </xf>
    <xf borderId="0" fillId="0" fontId="19" numFmtId="0" xfId="0" applyAlignment="1" applyFont="1">
      <alignment vertical="center"/>
    </xf>
    <xf borderId="1" fillId="2" fontId="20" numFmtId="0" xfId="0" applyAlignment="1" applyBorder="1" applyFill="1" applyFont="1">
      <alignment horizontal="right" vertical="center"/>
    </xf>
    <xf borderId="1" fillId="2" fontId="20" numFmtId="0" xfId="0" applyAlignment="1" applyBorder="1" applyFont="1">
      <alignment horizontal="left" vertical="center"/>
    </xf>
    <xf borderId="0" fillId="0" fontId="19" numFmtId="0" xfId="0" applyFont="1"/>
    <xf borderId="2" fillId="3" fontId="21" numFmtId="0" xfId="0" applyAlignment="1" applyBorder="1" applyFill="1" applyFont="1">
      <alignment horizontal="left" vertical="center"/>
    </xf>
    <xf borderId="3" fillId="0" fontId="22" numFmtId="0" xfId="0" applyBorder="1" applyFont="1"/>
    <xf borderId="1" fillId="3" fontId="21" numFmtId="0" xfId="0" applyAlignment="1" applyBorder="1" applyFont="1">
      <alignment horizontal="right" vertical="center"/>
    </xf>
    <xf borderId="1" fillId="3" fontId="21" numFmtId="0" xfId="0" applyAlignment="1" applyBorder="1" applyFont="1">
      <alignment horizontal="left" vertical="center"/>
    </xf>
    <xf borderId="0" fillId="0" fontId="21" numFmtId="0" xfId="0" applyFont="1"/>
    <xf borderId="0" fillId="0" fontId="23" numFmtId="0" xfId="0" applyFont="1"/>
    <xf borderId="0" fillId="0" fontId="21" numFmtId="0" xfId="0" applyAlignment="1" applyFont="1">
      <alignment horizontal="left" vertical="center"/>
    </xf>
    <xf borderId="0" fillId="0" fontId="21" numFmtId="0" xfId="0" applyAlignment="1" applyFont="1">
      <alignment horizontal="right" vertical="center"/>
    </xf>
    <xf borderId="0" fillId="0" fontId="21" numFmtId="0" xfId="0" applyAlignment="1" applyFont="1">
      <alignment horizontal="left" shrinkToFit="0" vertical="center" wrapText="1"/>
    </xf>
    <xf borderId="0" fillId="0" fontId="21" numFmtId="0" xfId="0" applyAlignment="1" applyFont="1">
      <alignment horizontal="center"/>
    </xf>
    <xf borderId="0" fillId="0" fontId="24" numFmtId="0" xfId="0" applyFont="1"/>
    <xf borderId="2" fillId="3" fontId="21" numFmtId="0" xfId="0" applyAlignment="1" applyBorder="1" applyFont="1">
      <alignment horizontal="left"/>
    </xf>
    <xf borderId="1" fillId="3" fontId="23" numFmtId="164" xfId="0" applyAlignment="1" applyBorder="1" applyFont="1" applyNumberFormat="1">
      <alignment horizontal="right"/>
    </xf>
    <xf borderId="1" fillId="3" fontId="21" numFmtId="0" xfId="0" applyBorder="1" applyFont="1"/>
    <xf borderId="0" fillId="0" fontId="23" numFmtId="164" xfId="0" applyAlignment="1" applyFont="1" applyNumberFormat="1">
      <alignment horizontal="right"/>
    </xf>
    <xf borderId="0" fillId="0" fontId="23" numFmtId="164" xfId="0" applyAlignment="1" applyFont="1" applyNumberFormat="1">
      <alignment horizontal="right" vertical="top"/>
    </xf>
    <xf borderId="0" fillId="0" fontId="21" numFmtId="0" xfId="0" applyAlignment="1" applyFont="1">
      <alignment vertical="top"/>
    </xf>
    <xf borderId="4" fillId="3" fontId="21" numFmtId="0" xfId="0" applyAlignment="1" applyBorder="1" applyFont="1">
      <alignment horizontal="left" vertical="center"/>
    </xf>
    <xf borderId="5" fillId="0" fontId="22" numFmtId="0" xfId="0" applyBorder="1" applyFont="1"/>
    <xf borderId="6" fillId="0" fontId="22" numFmtId="0" xfId="0" applyBorder="1" applyFont="1"/>
    <xf borderId="7" fillId="0" fontId="22" numFmtId="0" xfId="0" applyBorder="1" applyFont="1"/>
    <xf borderId="0" fillId="0" fontId="21" numFmtId="0" xfId="0" applyAlignment="1" applyFont="1">
      <alignment horizontal="left"/>
    </xf>
    <xf borderId="0" fillId="0" fontId="21" numFmtId="0" xfId="0" applyAlignment="1" applyFont="1">
      <alignment vertical="center"/>
    </xf>
    <xf borderId="0" fillId="0" fontId="16" numFmtId="0" xfId="0" applyAlignment="1" applyFont="1">
      <alignment vertical="center"/>
    </xf>
    <xf borderId="1" fillId="3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vertical="center"/>
    </xf>
    <xf borderId="0" fillId="0" fontId="23" numFmtId="0" xfId="0" applyAlignment="1" applyFont="1">
      <alignment vertical="center"/>
    </xf>
    <xf borderId="0" fillId="0" fontId="21" numFmtId="0" xfId="0" applyAlignment="1" applyFont="1">
      <alignment horizontal="center" vertical="center"/>
    </xf>
    <xf borderId="0" fillId="0" fontId="24" numFmtId="0" xfId="0" applyAlignment="1" applyFont="1">
      <alignment vertical="center"/>
    </xf>
    <xf borderId="1" fillId="3" fontId="23" numFmtId="164" xfId="0" applyAlignment="1" applyBorder="1" applyFont="1" applyNumberFormat="1">
      <alignment horizontal="right" vertical="center"/>
    </xf>
    <xf borderId="1" fillId="3" fontId="23" numFmtId="164" xfId="0" applyAlignment="1" applyBorder="1" applyFont="1" applyNumberFormat="1">
      <alignment horizontal="right" vertical="top"/>
    </xf>
    <xf borderId="1" fillId="3" fontId="21" numFmtId="0" xfId="0" applyAlignment="1" applyBorder="1" applyFont="1">
      <alignment vertical="top"/>
    </xf>
    <xf borderId="0" fillId="0" fontId="23" numFmtId="164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6.png"/><Relationship Id="rId3" Type="http://schemas.openxmlformats.org/officeDocument/2006/relationships/image" Target="../media/image2.jpg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5</xdr:row>
      <xdr:rowOff>142875</xdr:rowOff>
    </xdr:from>
    <xdr:ext cx="8839200" cy="4400550"/>
    <xdr:sp>
      <xdr:nvSpPr>
        <xdr:cNvPr id="3" name="Shape 3"/>
        <xdr:cNvSpPr txBox="1"/>
      </xdr:nvSpPr>
      <xdr:spPr>
        <a:xfrm>
          <a:off x="931163" y="1584488"/>
          <a:ext cx="8829675" cy="43910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200">
              <a:solidFill>
                <a:srgbClr val="005F61"/>
              </a:solidFill>
              <a:latin typeface="Roboto"/>
              <a:ea typeface="Roboto"/>
              <a:cs typeface="Roboto"/>
              <a:sym typeface="Roboto"/>
            </a:rPr>
            <a:t>Estudos da ANDEF mostram que mais da metade dos defensivos agrícolas pulverizados podem ser perdidos pela má aplicação em geral.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200">
            <a:solidFill>
              <a:srgbClr val="333333"/>
            </a:solidFill>
            <a:latin typeface="Roboto"/>
            <a:ea typeface="Roboto"/>
            <a:cs typeface="Roboto"/>
            <a:sym typeface="Robot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Desse modo, a tecnologia de aplicação é muito importante no manejo da lavoura e na gestão de seus defensivos agrícolas, evitando desperdícios e custos desnecessários. Além disso, uma má aplicação resulta em manejo inadequado, como toxicidade da cultura ou falha no controle de plantas daninhas, pragas e doenças.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200">
            <a:solidFill>
              <a:srgbClr val="333333"/>
            </a:solidFill>
            <a:latin typeface="Roboto"/>
            <a:ea typeface="Roboto"/>
            <a:cs typeface="Roboto"/>
            <a:sym typeface="Robot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Para que sua pulverização seja ainda mais eficaz e eficiente precisamos nos  atentar a todos os componentes do pulverizador, verificando se tudo está  limpo, sem vazamentos e ajustado para o tipo de aplicação a ser realizada.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200">
            <a:solidFill>
              <a:srgbClr val="333333"/>
            </a:solidFill>
            <a:latin typeface="Roboto"/>
            <a:ea typeface="Roboto"/>
            <a:cs typeface="Roboto"/>
            <a:sym typeface="Robot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Após essa checagem e regulagem, é preciso fazer a calibração, calculando e adequando a vazão, volume de calda, área tratada e outros.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200">
            <a:solidFill>
              <a:srgbClr val="333333"/>
            </a:solidFill>
            <a:latin typeface="Roboto"/>
            <a:ea typeface="Roboto"/>
            <a:cs typeface="Roboto"/>
            <a:sym typeface="Robot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Assim, nesta planilha você poderá fazer seus cálculos de pulverização de maneira descomplicada, mantendo o registro de como foi feita a pulverização.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Na primeira aba deixamos um exemplo com dados fictícios para que você veja  melhor como a planilha funciona. Também indicamos que você veja mais sobre regulagem e calibração no nosso curso de Gestão de Defensivos Agrícolas, aproveitando melhor ainda esta planilha.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200">
            <a:solidFill>
              <a:srgbClr val="333333"/>
            </a:solidFill>
            <a:latin typeface="Roboto"/>
            <a:ea typeface="Roboto"/>
            <a:cs typeface="Roboto"/>
            <a:sym typeface="Robot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1200">
              <a:solidFill>
                <a:srgbClr val="333333"/>
              </a:solidFill>
              <a:latin typeface="Roboto"/>
              <a:ea typeface="Roboto"/>
              <a:cs typeface="Roboto"/>
              <a:sym typeface="Roboto"/>
            </a:rPr>
            <a:t>No blog AEGRO (blog.aegro.com.br) você pode conferir mais conteúdos sobre tecnologia de aplicação, defensivos agrícolas, manejo de pragas, gestão agrícola, e muito mais. Confira!</a:t>
          </a:r>
          <a:endParaRPr sz="1400"/>
        </a:p>
      </xdr:txBody>
    </xdr:sp>
    <xdr:clientData fLocksWithSheet="0"/>
  </xdr:oneCellAnchor>
  <xdr:oneCellAnchor>
    <xdr:from>
      <xdr:col>0</xdr:col>
      <xdr:colOff>133350</xdr:colOff>
      <xdr:row>3</xdr:row>
      <xdr:rowOff>85725</xdr:rowOff>
    </xdr:from>
    <xdr:ext cx="7381875" cy="428625"/>
    <xdr:sp>
      <xdr:nvSpPr>
        <xdr:cNvPr id="4" name="Shape 4"/>
        <xdr:cNvSpPr txBox="1"/>
      </xdr:nvSpPr>
      <xdr:spPr>
        <a:xfrm>
          <a:off x="1655063" y="3570450"/>
          <a:ext cx="7381875" cy="4191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800">
              <a:solidFill>
                <a:srgbClr val="005F61"/>
              </a:solidFill>
              <a:latin typeface="Roboto"/>
              <a:ea typeface="Roboto"/>
              <a:cs typeface="Roboto"/>
              <a:sym typeface="Roboto"/>
            </a:rPr>
            <a:t>OLÁ</a:t>
          </a:r>
          <a:endParaRPr sz="1400"/>
        </a:p>
      </xdr:txBody>
    </xdr:sp>
    <xdr:clientData fLocksWithSheet="0"/>
  </xdr:oneCellAnchor>
  <xdr:oneCellAnchor>
    <xdr:from>
      <xdr:col>12</xdr:col>
      <xdr:colOff>276225</xdr:colOff>
      <xdr:row>0</xdr:row>
      <xdr:rowOff>171450</xdr:rowOff>
    </xdr:from>
    <xdr:ext cx="552450" cy="3619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</xdr:row>
      <xdr:rowOff>28575</xdr:rowOff>
    </xdr:from>
    <xdr:ext cx="1095375" cy="276225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466725</xdr:colOff>
      <xdr:row>28</xdr:row>
      <xdr:rowOff>47625</xdr:rowOff>
    </xdr:from>
    <xdr:ext cx="6867525" cy="847725"/>
    <xdr:pic>
      <xdr:nvPicPr>
        <xdr:cNvPr id="0" name="image2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31</xdr:row>
      <xdr:rowOff>38100</xdr:rowOff>
    </xdr:from>
    <xdr:ext cx="1400175" cy="26670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219075</xdr:rowOff>
    </xdr:from>
    <xdr:ext cx="1123950" cy="21907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1514475</xdr:colOff>
      <xdr:row>31</xdr:row>
      <xdr:rowOff>9525</xdr:rowOff>
    </xdr:from>
    <xdr:ext cx="6867525" cy="847725"/>
    <xdr:pic>
      <xdr:nvPicPr>
        <xdr:cNvPr id="0" name="image5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0</xdr:row>
      <xdr:rowOff>219075</xdr:rowOff>
    </xdr:from>
    <xdr:ext cx="1123950" cy="219075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200025</xdr:rowOff>
    </xdr:from>
    <xdr:ext cx="6867525" cy="847725"/>
    <xdr:pic>
      <xdr:nvPicPr>
        <xdr:cNvPr id="0" name="image7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26" width="7.7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1"/>
      <c r="W3" s="1"/>
      <c r="X3" s="1"/>
      <c r="Y3" s="1"/>
      <c r="Z3" s="1"/>
    </row>
    <row r="4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/>
      <c r="V4" s="1"/>
      <c r="W4" s="1"/>
      <c r="X4" s="1"/>
      <c r="Y4" s="1"/>
      <c r="Z4" s="1"/>
    </row>
    <row r="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1"/>
      <c r="W5" s="1"/>
      <c r="X5" s="1"/>
      <c r="Y5" s="1"/>
      <c r="Z5" s="1"/>
    </row>
    <row r="6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"/>
      <c r="V6" s="1"/>
      <c r="W6" s="1"/>
      <c r="X6" s="1"/>
      <c r="Y6" s="1"/>
      <c r="Z6" s="1"/>
    </row>
    <row r="7">
      <c r="A7" s="1"/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"/>
      <c r="V7" s="1"/>
      <c r="W7" s="1"/>
      <c r="X7" s="1"/>
      <c r="Y7" s="1"/>
      <c r="Z7" s="1"/>
    </row>
    <row r="8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"/>
      <c r="V8" s="1"/>
      <c r="W8" s="1"/>
      <c r="X8" s="1"/>
      <c r="Y8" s="1"/>
      <c r="Z8" s="1"/>
    </row>
    <row r="9">
      <c r="A9" s="1"/>
      <c r="B9" s="1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"/>
      <c r="V9" s="1"/>
      <c r="W9" s="1"/>
      <c r="X9" s="1"/>
      <c r="Y9" s="1"/>
      <c r="Z9" s="1"/>
    </row>
    <row r="10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  <c r="V10" s="1"/>
      <c r="W10" s="1"/>
      <c r="X10" s="1"/>
      <c r="Y10" s="1"/>
      <c r="Z10" s="1"/>
    </row>
    <row r="11">
      <c r="A11" s="1"/>
      <c r="B11" s="1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1"/>
      <c r="Y11" s="1"/>
      <c r="Z11" s="1"/>
    </row>
    <row r="12">
      <c r="A12" s="1"/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/>
      <c r="V12" s="1"/>
      <c r="W12" s="1"/>
      <c r="X12" s="1"/>
      <c r="Y12" s="1"/>
      <c r="Z12" s="1"/>
    </row>
    <row r="13">
      <c r="A13" s="1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"/>
      <c r="V13" s="1"/>
      <c r="W13" s="1"/>
      <c r="X13" s="1"/>
      <c r="Y13" s="1"/>
      <c r="Z13" s="1"/>
    </row>
    <row r="14">
      <c r="A14" s="1"/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"/>
      <c r="V14" s="1"/>
      <c r="W14" s="1"/>
      <c r="X14" s="1"/>
      <c r="Y14" s="1"/>
      <c r="Z14" s="1"/>
    </row>
    <row r="15">
      <c r="A15" s="1"/>
      <c r="B15" s="1"/>
      <c r="C15" s="1"/>
      <c r="D15" s="2"/>
      <c r="E15" s="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"/>
      <c r="V15" s="1"/>
      <c r="W15" s="1"/>
      <c r="X15" s="1"/>
      <c r="Y15" s="1"/>
      <c r="Z15" s="1"/>
    </row>
    <row r="16">
      <c r="A16" s="1"/>
      <c r="B16" s="1"/>
      <c r="C16" s="1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"/>
      <c r="V16" s="1"/>
      <c r="W16" s="1"/>
      <c r="X16" s="1"/>
      <c r="Y16" s="1"/>
      <c r="Z16" s="1"/>
    </row>
    <row r="17">
      <c r="A17" s="1"/>
      <c r="B17" s="1"/>
      <c r="C17" s="1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"/>
      <c r="V17" s="1"/>
      <c r="W17" s="1"/>
      <c r="X17" s="1"/>
      <c r="Y17" s="1"/>
      <c r="Z17" s="1"/>
    </row>
    <row r="18">
      <c r="A18" s="1"/>
      <c r="B18" s="1"/>
      <c r="C18" s="1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"/>
      <c r="V18" s="1"/>
      <c r="W18" s="1"/>
      <c r="X18" s="1"/>
      <c r="Y18" s="1"/>
      <c r="Z18" s="1"/>
    </row>
    <row r="19">
      <c r="A19" s="1"/>
      <c r="B19" s="1"/>
      <c r="C19" s="1"/>
      <c r="D19" s="2"/>
      <c r="E19" s="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75" customHeight="1">
      <c r="A39" s="1"/>
      <c r="B39" s="5" t="s">
        <v>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6" t="s">
        <v>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8"/>
      <c r="B42" s="8"/>
      <c r="C42" s="8"/>
      <c r="D42" s="8"/>
      <c r="E42" s="8"/>
      <c r="F42" s="8"/>
      <c r="G42" s="8"/>
      <c r="H42" s="8"/>
      <c r="I42" s="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8"/>
      <c r="B43" s="8"/>
      <c r="C43" s="8"/>
      <c r="D43" s="8"/>
      <c r="E43" s="8"/>
      <c r="F43" s="8"/>
      <c r="G43" s="8"/>
      <c r="H43" s="8"/>
      <c r="I43" s="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57:H57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20.0"/>
    <col customWidth="1" min="2" max="2" width="13.13"/>
    <col customWidth="1" min="3" max="3" width="21.38"/>
    <col customWidth="1" min="4" max="4" width="13.38"/>
    <col customWidth="1" min="5" max="5" width="1.25"/>
    <col customWidth="1" min="6" max="6" width="23.75"/>
    <col customWidth="1" min="7" max="7" width="7.75"/>
    <col customWidth="1" min="8" max="8" width="8.75"/>
    <col customWidth="1" min="9" max="13" width="7.75"/>
    <col customWidth="1" min="14" max="14" width="9.75"/>
    <col customWidth="1" min="15" max="26" width="7.75"/>
  </cols>
  <sheetData>
    <row r="1" ht="52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30.75" customHeight="1">
      <c r="A2" s="13"/>
      <c r="B2" s="14" t="s">
        <v>2</v>
      </c>
      <c r="C2" s="15"/>
      <c r="D2" s="15"/>
      <c r="E2" s="15"/>
      <c r="F2" s="15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7.25" customHeight="1">
      <c r="A3" s="13"/>
      <c r="B3" s="16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9.5" customHeight="1">
      <c r="A4" s="13"/>
      <c r="B4" s="17" t="s">
        <v>3</v>
      </c>
      <c r="C4" s="18"/>
      <c r="D4" s="18"/>
      <c r="E4" s="18"/>
      <c r="F4" s="18"/>
      <c r="G4" s="18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0.5" customHeight="1">
      <c r="A5" s="13"/>
      <c r="B5" s="13"/>
      <c r="C5" s="18"/>
      <c r="D5" s="18"/>
      <c r="E5" s="18"/>
      <c r="F5" s="18"/>
      <c r="G5" s="18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9.5" customHeight="1">
      <c r="A6" s="13"/>
      <c r="B6" s="19"/>
      <c r="C6" s="20"/>
      <c r="D6" s="21" t="s">
        <v>4</v>
      </c>
      <c r="E6" s="21"/>
      <c r="F6" s="22" t="s">
        <v>5</v>
      </c>
      <c r="G6" s="2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9.5" customHeight="1">
      <c r="A7" s="13"/>
      <c r="B7" s="24" t="s">
        <v>6</v>
      </c>
      <c r="C7" s="25"/>
      <c r="D7" s="26">
        <v>550.0</v>
      </c>
      <c r="E7" s="26"/>
      <c r="F7" s="27" t="s">
        <v>7</v>
      </c>
      <c r="G7" s="28"/>
      <c r="H7" s="29" t="s">
        <v>8</v>
      </c>
      <c r="I7" s="28"/>
      <c r="J7" s="28"/>
      <c r="K7" s="28"/>
      <c r="L7" s="28"/>
      <c r="M7" s="28"/>
      <c r="N7" s="28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9.5" customHeight="1">
      <c r="A8" s="13"/>
      <c r="B8" s="30" t="s">
        <v>9</v>
      </c>
      <c r="D8" s="31">
        <v>30.0</v>
      </c>
      <c r="E8" s="31"/>
      <c r="F8" s="30" t="s">
        <v>10</v>
      </c>
      <c r="G8" s="28"/>
      <c r="H8" s="32" t="s">
        <v>11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9.5" customHeight="1">
      <c r="A9" s="13"/>
      <c r="B9" s="24" t="s">
        <v>12</v>
      </c>
      <c r="C9" s="25"/>
      <c r="D9" s="26">
        <v>37.0</v>
      </c>
      <c r="E9" s="26"/>
      <c r="F9" s="27" t="s">
        <v>13</v>
      </c>
      <c r="G9" s="28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9.5" customHeight="1">
      <c r="A10" s="13"/>
      <c r="B10" s="30" t="s">
        <v>14</v>
      </c>
      <c r="D10" s="31">
        <v>0.5</v>
      </c>
      <c r="E10" s="31"/>
      <c r="F10" s="30" t="s">
        <v>15</v>
      </c>
      <c r="G10" s="28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9.5" customHeight="1">
      <c r="A11" s="13"/>
      <c r="B11" s="24" t="s">
        <v>16</v>
      </c>
      <c r="C11" s="25"/>
      <c r="D11" s="26">
        <v>50.0</v>
      </c>
      <c r="E11" s="26"/>
      <c r="F11" s="27" t="s">
        <v>15</v>
      </c>
      <c r="G11" s="28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9.5" customHeight="1">
      <c r="A12" s="13"/>
      <c r="B12" s="30" t="s">
        <v>17</v>
      </c>
      <c r="D12" s="31">
        <v>22.0</v>
      </c>
      <c r="E12" s="31"/>
      <c r="F12" s="30" t="s">
        <v>10</v>
      </c>
      <c r="G12" s="28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9.5" customHeight="1">
      <c r="A13" s="13"/>
      <c r="B13" s="24" t="s">
        <v>18</v>
      </c>
      <c r="C13" s="25"/>
      <c r="D13" s="26">
        <v>2000.0</v>
      </c>
      <c r="E13" s="26"/>
      <c r="F13" s="27" t="s">
        <v>19</v>
      </c>
      <c r="G13" s="28"/>
      <c r="H13" s="28"/>
      <c r="I13" s="28"/>
      <c r="J13" s="28"/>
      <c r="K13" s="28"/>
      <c r="L13" s="28"/>
      <c r="M13" s="28"/>
      <c r="N13" s="2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9.5" customHeight="1">
      <c r="A14" s="13"/>
      <c r="B14" s="30" t="s">
        <v>20</v>
      </c>
      <c r="D14" s="31">
        <v>2.0</v>
      </c>
      <c r="E14" s="31"/>
      <c r="F14" s="30" t="s">
        <v>21</v>
      </c>
      <c r="G14" s="28"/>
      <c r="H14" s="28"/>
      <c r="I14" s="28"/>
      <c r="J14" s="28"/>
      <c r="K14" s="28"/>
      <c r="L14" s="28"/>
      <c r="M14" s="28"/>
      <c r="N14" s="28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9.5" customHeight="1">
      <c r="A15" s="13"/>
      <c r="B15" s="28"/>
      <c r="C15" s="28"/>
      <c r="D15" s="28"/>
      <c r="E15" s="28"/>
      <c r="F15" s="33"/>
      <c r="G15" s="28"/>
      <c r="H15" s="28"/>
      <c r="I15" s="28"/>
      <c r="J15" s="28"/>
      <c r="K15" s="28"/>
      <c r="L15" s="28"/>
      <c r="M15" s="28"/>
      <c r="N15" s="28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9.5" customHeight="1">
      <c r="A16" s="13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9.5" customHeight="1">
      <c r="A17" s="13"/>
      <c r="B17" s="17" t="s">
        <v>22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0.5" customHeight="1">
      <c r="A18" s="13"/>
      <c r="B18" s="3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9.5" customHeight="1">
      <c r="A19" s="13"/>
      <c r="B19" s="28"/>
      <c r="C19" s="28"/>
      <c r="D19" s="21" t="s">
        <v>4</v>
      </c>
      <c r="E19" s="21"/>
      <c r="F19" s="22" t="s">
        <v>5</v>
      </c>
      <c r="G19" s="28"/>
      <c r="H19" s="28"/>
      <c r="I19" s="28"/>
      <c r="J19" s="28"/>
      <c r="K19" s="28"/>
      <c r="L19" s="28"/>
      <c r="M19" s="28"/>
      <c r="N19" s="28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9.5" customHeight="1">
      <c r="A20" s="13"/>
      <c r="B20" s="35" t="s">
        <v>23</v>
      </c>
      <c r="C20" s="25"/>
      <c r="D20" s="36">
        <f>D7/D8</f>
        <v>18.33333333</v>
      </c>
      <c r="E20" s="36"/>
      <c r="F20" s="37" t="s">
        <v>24</v>
      </c>
      <c r="G20" s="28"/>
      <c r="H20" s="28"/>
      <c r="I20" s="28"/>
      <c r="J20" s="28"/>
      <c r="K20" s="28"/>
      <c r="L20" s="28"/>
      <c r="M20" s="28"/>
      <c r="N20" s="28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9.5" customHeight="1">
      <c r="A21" s="13"/>
      <c r="B21" s="30" t="s">
        <v>25</v>
      </c>
      <c r="D21" s="38">
        <f>((D20*D9))/1000</f>
        <v>0.6783333333</v>
      </c>
      <c r="E21" s="38"/>
      <c r="F21" s="28" t="s">
        <v>24</v>
      </c>
      <c r="G21" s="28"/>
      <c r="H21" s="28"/>
      <c r="I21" s="28"/>
      <c r="J21" s="28"/>
      <c r="K21" s="28"/>
      <c r="L21" s="28"/>
      <c r="M21" s="28"/>
      <c r="N21" s="28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9.5" customHeight="1">
      <c r="A22" s="13"/>
      <c r="D22" s="39">
        <f>((D20*D9)*60*60)/1000</f>
        <v>2442</v>
      </c>
      <c r="E22" s="39"/>
      <c r="F22" s="40" t="s">
        <v>26</v>
      </c>
      <c r="G22" s="28"/>
      <c r="H22" s="28"/>
      <c r="I22" s="28"/>
      <c r="J22" s="28"/>
      <c r="K22" s="28"/>
      <c r="L22" s="28"/>
      <c r="M22" s="28"/>
      <c r="N22" s="28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9.5" customHeight="1">
      <c r="A23" s="13"/>
      <c r="B23" s="41" t="s">
        <v>27</v>
      </c>
      <c r="C23" s="42"/>
      <c r="D23" s="36">
        <f>D11/D12</f>
        <v>2.272727273</v>
      </c>
      <c r="E23" s="36"/>
      <c r="F23" s="37" t="s">
        <v>28</v>
      </c>
      <c r="G23" s="28"/>
      <c r="H23" s="28"/>
      <c r="I23" s="28"/>
      <c r="J23" s="28"/>
      <c r="K23" s="28"/>
      <c r="L23" s="28"/>
      <c r="M23" s="28"/>
      <c r="N23" s="28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9.5" customHeight="1">
      <c r="A24" s="13"/>
      <c r="B24" s="43"/>
      <c r="C24" s="44"/>
      <c r="D24" s="36">
        <f>D23*3.6</f>
        <v>8.181818182</v>
      </c>
      <c r="E24" s="36"/>
      <c r="F24" s="37" t="s">
        <v>29</v>
      </c>
      <c r="G24" s="28"/>
      <c r="H24" s="28"/>
      <c r="I24" s="28"/>
      <c r="J24" s="28"/>
      <c r="K24" s="28"/>
      <c r="L24" s="28"/>
      <c r="M24" s="28"/>
      <c r="N24" s="28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9.5" customHeight="1">
      <c r="A25" s="13"/>
      <c r="B25" s="45" t="s">
        <v>30</v>
      </c>
      <c r="D25" s="38">
        <f>(((D9*D10)*D23)/10000)*60*60</f>
        <v>15.13636364</v>
      </c>
      <c r="E25" s="38"/>
      <c r="F25" s="28" t="s">
        <v>31</v>
      </c>
      <c r="G25" s="28"/>
      <c r="H25" s="28"/>
      <c r="I25" s="28"/>
      <c r="J25" s="28"/>
      <c r="K25" s="28"/>
      <c r="L25" s="28"/>
      <c r="M25" s="28"/>
      <c r="N25" s="28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9.5" customHeight="1">
      <c r="A26" s="13"/>
      <c r="B26" s="35" t="s">
        <v>32</v>
      </c>
      <c r="C26" s="25"/>
      <c r="D26" s="36">
        <f>D22/D25</f>
        <v>161.3333333</v>
      </c>
      <c r="E26" s="36"/>
      <c r="F26" s="37" t="s">
        <v>33</v>
      </c>
      <c r="G26" s="28"/>
      <c r="H26" s="28"/>
      <c r="I26" s="28"/>
      <c r="J26" s="28"/>
      <c r="K26" s="28"/>
      <c r="L26" s="28"/>
      <c r="M26" s="28"/>
      <c r="N26" s="28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9.5" customHeight="1">
      <c r="A27" s="13"/>
      <c r="B27" s="45" t="s">
        <v>34</v>
      </c>
      <c r="D27" s="38">
        <f>(D13/D26)*D14</f>
        <v>24.79338843</v>
      </c>
      <c r="E27" s="38"/>
      <c r="F27" s="28" t="s">
        <v>35</v>
      </c>
      <c r="G27" s="28"/>
      <c r="H27" s="28"/>
      <c r="I27" s="28"/>
      <c r="J27" s="28"/>
      <c r="K27" s="28"/>
      <c r="L27" s="28"/>
      <c r="M27" s="28"/>
      <c r="N27" s="28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9.5" customHeight="1">
      <c r="A28" s="13"/>
      <c r="B28" s="35" t="s">
        <v>36</v>
      </c>
      <c r="C28" s="25"/>
      <c r="D28" s="36">
        <f>D13/D26</f>
        <v>12.39669421</v>
      </c>
      <c r="E28" s="36"/>
      <c r="F28" s="37" t="s">
        <v>19</v>
      </c>
      <c r="G28" s="28"/>
      <c r="H28" s="28"/>
      <c r="I28" s="28"/>
      <c r="J28" s="28"/>
      <c r="K28" s="28"/>
      <c r="L28" s="28"/>
      <c r="M28" s="28"/>
      <c r="N28" s="28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9.5" customHeight="1">
      <c r="A29" s="13"/>
      <c r="B29" s="45" t="s">
        <v>37</v>
      </c>
      <c r="D29" s="38">
        <f>D28/D25</f>
        <v>0.819000819</v>
      </c>
      <c r="E29" s="38"/>
      <c r="F29" s="28" t="s">
        <v>38</v>
      </c>
      <c r="G29" s="28"/>
      <c r="H29" s="28"/>
      <c r="I29" s="28"/>
      <c r="J29" s="28"/>
      <c r="K29" s="28"/>
      <c r="L29" s="28"/>
      <c r="M29" s="28"/>
      <c r="N29" s="28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9.5" customHeight="1">
      <c r="A30" s="13"/>
      <c r="B30" s="45"/>
      <c r="C30" s="45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7">
    <mergeCell ref="B7:C7"/>
    <mergeCell ref="B8:C8"/>
    <mergeCell ref="H8:N12"/>
    <mergeCell ref="B9:C9"/>
    <mergeCell ref="B10:C10"/>
    <mergeCell ref="B11:C11"/>
    <mergeCell ref="B12:C12"/>
    <mergeCell ref="B27:C27"/>
    <mergeCell ref="B28:C28"/>
    <mergeCell ref="B29:C29"/>
    <mergeCell ref="B13:C13"/>
    <mergeCell ref="B14:C14"/>
    <mergeCell ref="B20:C20"/>
    <mergeCell ref="B21:C22"/>
    <mergeCell ref="B23:C24"/>
    <mergeCell ref="B25:C25"/>
    <mergeCell ref="B26:C26"/>
  </mergeCell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19.75"/>
    <col customWidth="1" min="2" max="2" width="13.13"/>
    <col customWidth="1" min="3" max="3" width="21.75"/>
    <col customWidth="1" min="4" max="4" width="13.13"/>
    <col customWidth="1" min="5" max="5" width="1.25"/>
    <col customWidth="1" min="6" max="6" width="24.0"/>
    <col customWidth="1" min="7" max="7" width="7.75"/>
    <col customWidth="1" min="8" max="8" width="8.75"/>
    <col customWidth="1" min="9" max="12" width="7.75"/>
    <col customWidth="1" min="13" max="13" width="17.38"/>
    <col customWidth="1" min="14" max="26" width="7.75"/>
  </cols>
  <sheetData>
    <row r="1" ht="68.25" customHeight="1">
      <c r="A1" s="13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9.5" customHeight="1">
      <c r="A2" s="13"/>
      <c r="B2" s="47" t="s">
        <v>39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0.5" customHeight="1">
      <c r="A3" s="1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9.5" customHeight="1">
      <c r="A4" s="13"/>
      <c r="B4" s="46"/>
      <c r="C4" s="46"/>
      <c r="D4" s="21" t="s">
        <v>4</v>
      </c>
      <c r="E4" s="21"/>
      <c r="F4" s="22" t="s">
        <v>40</v>
      </c>
      <c r="G4" s="46"/>
      <c r="H4" s="46"/>
      <c r="I4" s="46"/>
      <c r="J4" s="46"/>
      <c r="K4" s="46"/>
      <c r="L4" s="46"/>
      <c r="M4" s="46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9.5" customHeight="1">
      <c r="A5" s="13"/>
      <c r="B5" s="24" t="s">
        <v>6</v>
      </c>
      <c r="C5" s="25"/>
      <c r="D5" s="48"/>
      <c r="E5" s="48"/>
      <c r="F5" s="49" t="s">
        <v>7</v>
      </c>
      <c r="G5" s="46"/>
      <c r="H5" s="50" t="s">
        <v>8</v>
      </c>
      <c r="I5" s="46"/>
      <c r="J5" s="46"/>
      <c r="K5" s="46"/>
      <c r="L5" s="46"/>
      <c r="M5" s="46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9.5" customHeight="1">
      <c r="A6" s="13"/>
      <c r="B6" s="30" t="s">
        <v>9</v>
      </c>
      <c r="D6" s="51"/>
      <c r="E6" s="51"/>
      <c r="F6" s="46" t="s">
        <v>10</v>
      </c>
      <c r="G6" s="46"/>
      <c r="H6" s="32" t="s">
        <v>11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9.5" customHeight="1">
      <c r="A7" s="13"/>
      <c r="B7" s="24" t="s">
        <v>12</v>
      </c>
      <c r="C7" s="25"/>
      <c r="D7" s="48"/>
      <c r="E7" s="48"/>
      <c r="F7" s="49" t="s">
        <v>13</v>
      </c>
      <c r="G7" s="46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9.5" customHeight="1">
      <c r="A8" s="13"/>
      <c r="B8" s="30" t="s">
        <v>14</v>
      </c>
      <c r="D8" s="51"/>
      <c r="E8" s="51"/>
      <c r="F8" s="46" t="s">
        <v>15</v>
      </c>
      <c r="G8" s="46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9.5" customHeight="1">
      <c r="A9" s="13"/>
      <c r="B9" s="24" t="s">
        <v>16</v>
      </c>
      <c r="C9" s="25"/>
      <c r="D9" s="48"/>
      <c r="E9" s="48"/>
      <c r="F9" s="49" t="s">
        <v>15</v>
      </c>
      <c r="G9" s="4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9.5" customHeight="1">
      <c r="A10" s="13"/>
      <c r="B10" s="30" t="s">
        <v>17</v>
      </c>
      <c r="D10" s="51"/>
      <c r="E10" s="51"/>
      <c r="F10" s="46" t="s">
        <v>10</v>
      </c>
      <c r="G10" s="46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9.5" customHeight="1">
      <c r="A11" s="13"/>
      <c r="B11" s="24" t="s">
        <v>18</v>
      </c>
      <c r="C11" s="25"/>
      <c r="D11" s="48"/>
      <c r="E11" s="48"/>
      <c r="F11" s="49" t="s">
        <v>19</v>
      </c>
      <c r="G11" s="46"/>
      <c r="H11" s="46"/>
      <c r="I11" s="46"/>
      <c r="J11" s="46"/>
      <c r="K11" s="46"/>
      <c r="L11" s="46"/>
      <c r="M11" s="46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9.5" customHeight="1">
      <c r="A12" s="13"/>
      <c r="B12" s="30" t="s">
        <v>20</v>
      </c>
      <c r="D12" s="51"/>
      <c r="E12" s="51"/>
      <c r="F12" s="46" t="s">
        <v>21</v>
      </c>
      <c r="G12" s="46"/>
      <c r="H12" s="46"/>
      <c r="I12" s="46"/>
      <c r="J12" s="46"/>
      <c r="K12" s="46"/>
      <c r="L12" s="46"/>
      <c r="M12" s="46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9.5" customHeight="1">
      <c r="A13" s="13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9.5" customHeight="1">
      <c r="A14" s="13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9.5" customHeight="1">
      <c r="A15" s="13"/>
      <c r="B15" s="47" t="s">
        <v>22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0.5" customHeight="1">
      <c r="A16" s="13"/>
      <c r="B16" s="52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9.5" customHeight="1">
      <c r="A17" s="13"/>
      <c r="B17" s="52"/>
      <c r="C17" s="46"/>
      <c r="D17" s="21" t="s">
        <v>4</v>
      </c>
      <c r="E17" s="21"/>
      <c r="F17" s="22" t="s">
        <v>40</v>
      </c>
      <c r="G17" s="46"/>
      <c r="H17" s="46"/>
      <c r="I17" s="46"/>
      <c r="J17" s="46"/>
      <c r="K17" s="46"/>
      <c r="L17" s="46"/>
      <c r="M17" s="46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9.5" customHeight="1">
      <c r="A18" s="13"/>
      <c r="B18" s="24" t="s">
        <v>23</v>
      </c>
      <c r="C18" s="25"/>
      <c r="D18" s="53" t="str">
        <f>D5/D6</f>
        <v>#DIV/0!</v>
      </c>
      <c r="E18" s="53"/>
      <c r="F18" s="49" t="s">
        <v>24</v>
      </c>
      <c r="G18" s="46"/>
      <c r="H18" s="46"/>
      <c r="I18" s="46"/>
      <c r="J18" s="46"/>
      <c r="K18" s="46"/>
      <c r="L18" s="46"/>
      <c r="M18" s="46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9.5" customHeight="1">
      <c r="A19" s="13"/>
      <c r="B19" s="30" t="s">
        <v>25</v>
      </c>
      <c r="D19" s="38" t="str">
        <f>((D18*D7))/1000</f>
        <v>#DIV/0!</v>
      </c>
      <c r="E19" s="38"/>
      <c r="F19" s="28" t="s">
        <v>24</v>
      </c>
      <c r="G19" s="46"/>
      <c r="H19" s="46"/>
      <c r="I19" s="46"/>
      <c r="J19" s="46"/>
      <c r="K19" s="46"/>
      <c r="L19" s="46"/>
      <c r="M19" s="4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9.5" customHeight="1">
      <c r="A20" s="13"/>
      <c r="D20" s="39" t="str">
        <f>((D18*D7)*60*60)/1000</f>
        <v>#DIV/0!</v>
      </c>
      <c r="E20" s="39"/>
      <c r="F20" s="40" t="s">
        <v>26</v>
      </c>
      <c r="G20" s="46"/>
      <c r="H20" s="46"/>
      <c r="I20" s="46"/>
      <c r="J20" s="46"/>
      <c r="K20" s="46"/>
      <c r="L20" s="46"/>
      <c r="M20" s="46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9.5" customHeight="1">
      <c r="A21" s="13"/>
      <c r="B21" s="41" t="s">
        <v>27</v>
      </c>
      <c r="C21" s="42"/>
      <c r="D21" s="36" t="str">
        <f>D9/D10</f>
        <v>#DIV/0!</v>
      </c>
      <c r="E21" s="36"/>
      <c r="F21" s="37" t="s">
        <v>28</v>
      </c>
      <c r="G21" s="46"/>
      <c r="H21" s="46"/>
      <c r="I21" s="46"/>
      <c r="J21" s="46"/>
      <c r="K21" s="46"/>
      <c r="L21" s="46"/>
      <c r="M21" s="46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9.5" customHeight="1">
      <c r="A22" s="13"/>
      <c r="B22" s="43"/>
      <c r="C22" s="44"/>
      <c r="D22" s="54" t="str">
        <f>D21*3.6</f>
        <v>#DIV/0!</v>
      </c>
      <c r="E22" s="54"/>
      <c r="F22" s="55" t="s">
        <v>29</v>
      </c>
      <c r="G22" s="46"/>
      <c r="H22" s="46"/>
      <c r="I22" s="46"/>
      <c r="J22" s="46"/>
      <c r="K22" s="46"/>
      <c r="L22" s="46"/>
      <c r="M22" s="46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9.5" customHeight="1">
      <c r="A23" s="13"/>
      <c r="B23" s="30" t="s">
        <v>30</v>
      </c>
      <c r="D23" s="56" t="str">
        <f>(((D7*D8)*D21)/10000)*60*60</f>
        <v>#DIV/0!</v>
      </c>
      <c r="E23" s="56"/>
      <c r="F23" s="46" t="s">
        <v>31</v>
      </c>
      <c r="G23" s="46"/>
      <c r="H23" s="46"/>
      <c r="I23" s="46"/>
      <c r="J23" s="46"/>
      <c r="K23" s="46"/>
      <c r="L23" s="46"/>
      <c r="M23" s="46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9.5" customHeight="1">
      <c r="A24" s="13"/>
      <c r="B24" s="24" t="s">
        <v>32</v>
      </c>
      <c r="C24" s="25"/>
      <c r="D24" s="53" t="str">
        <f>D20/D23</f>
        <v>#DIV/0!</v>
      </c>
      <c r="E24" s="53"/>
      <c r="F24" s="49" t="s">
        <v>33</v>
      </c>
      <c r="G24" s="46"/>
      <c r="H24" s="46"/>
      <c r="I24" s="46"/>
      <c r="J24" s="46"/>
      <c r="K24" s="46"/>
      <c r="L24" s="46"/>
      <c r="M24" s="46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9.5" customHeight="1">
      <c r="A25" s="13"/>
      <c r="B25" s="30" t="s">
        <v>34</v>
      </c>
      <c r="D25" s="56" t="str">
        <f>(D11/D24)*D12</f>
        <v>#DIV/0!</v>
      </c>
      <c r="E25" s="56"/>
      <c r="F25" s="46" t="s">
        <v>35</v>
      </c>
      <c r="G25" s="46"/>
      <c r="H25" s="46"/>
      <c r="I25" s="46"/>
      <c r="J25" s="46"/>
      <c r="K25" s="46"/>
      <c r="L25" s="46"/>
      <c r="M25" s="46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9.5" customHeight="1">
      <c r="A26" s="13"/>
      <c r="B26" s="24" t="s">
        <v>36</v>
      </c>
      <c r="C26" s="25"/>
      <c r="D26" s="53" t="str">
        <f>D11/D24</f>
        <v>#DIV/0!</v>
      </c>
      <c r="E26" s="53"/>
      <c r="F26" s="49" t="s">
        <v>41</v>
      </c>
      <c r="G26" s="46"/>
      <c r="H26" s="46"/>
      <c r="I26" s="46"/>
      <c r="J26" s="46"/>
      <c r="K26" s="46"/>
      <c r="L26" s="46"/>
      <c r="M26" s="46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9.5" customHeight="1">
      <c r="A27" s="13"/>
      <c r="B27" s="30" t="s">
        <v>37</v>
      </c>
      <c r="D27" s="56" t="str">
        <f>D26/D23</f>
        <v>#DIV/0!</v>
      </c>
      <c r="E27" s="56"/>
      <c r="F27" s="46" t="s">
        <v>38</v>
      </c>
      <c r="G27" s="46"/>
      <c r="H27" s="46"/>
      <c r="I27" s="46"/>
      <c r="J27" s="46"/>
      <c r="K27" s="46"/>
      <c r="L27" s="46"/>
      <c r="M27" s="46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9.5" customHeight="1">
      <c r="A28" s="13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>
      <c r="A29" s="1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>
      <c r="A30" s="1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>
      <c r="A31" s="1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>
      <c r="A32" s="1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7">
    <mergeCell ref="B5:C5"/>
    <mergeCell ref="B6:C6"/>
    <mergeCell ref="H6:M10"/>
    <mergeCell ref="B7:C7"/>
    <mergeCell ref="B8:C8"/>
    <mergeCell ref="B9:C9"/>
    <mergeCell ref="B10:C10"/>
    <mergeCell ref="B25:C25"/>
    <mergeCell ref="B26:C26"/>
    <mergeCell ref="B27:C27"/>
    <mergeCell ref="B11:C11"/>
    <mergeCell ref="B12:C12"/>
    <mergeCell ref="B18:C18"/>
    <mergeCell ref="B19:C20"/>
    <mergeCell ref="B21:C22"/>
    <mergeCell ref="B23:C23"/>
    <mergeCell ref="B24:C24"/>
  </mergeCells>
  <printOptions/>
  <pageMargins bottom="0.787401575" footer="0.0" header="0.0" left="0.511811024" right="0.511811024" top="0.787401575"/>
  <pageSetup orientation="landscape"/>
  <drawing r:id="rId1"/>
</worksheet>
</file>