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d6bfa09cf7098797/Freelance/Aegro/Planilhas/Fluxo de caixa/"/>
    </mc:Choice>
  </mc:AlternateContent>
  <xr:revisionPtr revIDLastSave="221" documentId="8_{EA32611C-A447-4365-89BA-DC758CD0BA18}" xr6:coauthVersionLast="45" xr6:coauthVersionMax="45" xr10:uidLastSave="{174C2CEE-A6CC-4F1D-B602-5CA4CD226767}"/>
  <bookViews>
    <workbookView xWindow="-120" yWindow="-120" windowWidth="38640" windowHeight="15840" tabRatio="500" xr2:uid="{00000000-000D-0000-FFFF-FFFF00000000}"/>
  </bookViews>
  <sheets>
    <sheet name="Apresentação" sheetId="2" r:id="rId1"/>
    <sheet name="Fluxo de Caixa - Exemplo" sheetId="1" r:id="rId2"/>
    <sheet name="Fluxo de Caix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16" i="3" l="1"/>
  <c r="N16" i="3"/>
  <c r="M16" i="3"/>
  <c r="L16" i="3"/>
  <c r="K16" i="3"/>
  <c r="J16" i="3"/>
  <c r="I16" i="3"/>
  <c r="H16" i="3"/>
  <c r="G16" i="3"/>
  <c r="F16" i="3"/>
  <c r="E16" i="3"/>
  <c r="D16" i="3"/>
  <c r="C16" i="3" s="1"/>
  <c r="O11" i="3"/>
  <c r="O37" i="3" s="1"/>
  <c r="N11" i="3"/>
  <c r="N37" i="3" s="1"/>
  <c r="M11" i="3"/>
  <c r="M37" i="3" s="1"/>
  <c r="L11" i="3"/>
  <c r="L37" i="3" s="1"/>
  <c r="K11" i="3"/>
  <c r="K37" i="3" s="1"/>
  <c r="J11" i="3"/>
  <c r="J37" i="3" s="1"/>
  <c r="I11" i="3"/>
  <c r="I37" i="3" s="1"/>
  <c r="H11" i="3"/>
  <c r="H37" i="3" s="1"/>
  <c r="G11" i="3"/>
  <c r="G37" i="3" s="1"/>
  <c r="F11" i="3"/>
  <c r="F37" i="3" s="1"/>
  <c r="E11" i="3"/>
  <c r="E37" i="3" s="1"/>
  <c r="D11" i="3"/>
  <c r="D38" i="3" s="1"/>
  <c r="F7" i="3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5" i="1"/>
  <c r="C14" i="1"/>
  <c r="C13" i="1"/>
  <c r="C12" i="1"/>
  <c r="O11" i="1"/>
  <c r="O37" i="1" s="1"/>
  <c r="N11" i="1"/>
  <c r="N37" i="1" s="1"/>
  <c r="M11" i="1"/>
  <c r="M37" i="1" s="1"/>
  <c r="L11" i="1"/>
  <c r="K11" i="1"/>
  <c r="K37" i="1" s="1"/>
  <c r="J11" i="1"/>
  <c r="J37" i="1" s="1"/>
  <c r="I11" i="1"/>
  <c r="I37" i="1" s="1"/>
  <c r="H11" i="1"/>
  <c r="G11" i="1"/>
  <c r="G37" i="1" s="1"/>
  <c r="F11" i="1"/>
  <c r="F37" i="1" s="1"/>
  <c r="E11" i="1"/>
  <c r="E37" i="1" s="1"/>
  <c r="D11" i="1"/>
  <c r="D10" i="1"/>
  <c r="D38" i="1" s="1"/>
  <c r="E10" i="1" s="1"/>
  <c r="F7" i="1"/>
  <c r="E38" i="1" l="1"/>
  <c r="F10" i="1" s="1"/>
  <c r="F38" i="1" s="1"/>
  <c r="G10" i="1" s="1"/>
  <c r="G38" i="1" s="1"/>
  <c r="H10" i="1" s="1"/>
  <c r="H38" i="1" s="1"/>
  <c r="I10" i="1" s="1"/>
  <c r="I38" i="1" s="1"/>
  <c r="J10" i="1" s="1"/>
  <c r="J38" i="1" s="1"/>
  <c r="K10" i="1" s="1"/>
  <c r="K38" i="1" s="1"/>
  <c r="L10" i="1" s="1"/>
  <c r="L38" i="1" s="1"/>
  <c r="M10" i="1" s="1"/>
  <c r="M38" i="1" s="1"/>
  <c r="N10" i="1" s="1"/>
  <c r="N38" i="1" s="1"/>
  <c r="O10" i="1" s="1"/>
  <c r="O38" i="1" s="1"/>
  <c r="D37" i="1"/>
  <c r="H37" i="1"/>
  <c r="L37" i="1"/>
  <c r="E38" i="3"/>
  <c r="F38" i="3" s="1"/>
  <c r="G38" i="3" s="1"/>
  <c r="H38" i="3" s="1"/>
  <c r="I38" i="3" s="1"/>
  <c r="J38" i="3" s="1"/>
  <c r="K38" i="3" s="1"/>
  <c r="L38" i="3" s="1"/>
  <c r="M38" i="3" s="1"/>
  <c r="N38" i="3" s="1"/>
  <c r="O38" i="3" s="1"/>
  <c r="C11" i="3"/>
  <c r="J7" i="3"/>
  <c r="C37" i="3"/>
  <c r="H7" i="3"/>
  <c r="C38" i="3"/>
  <c r="L7" i="3" s="1"/>
  <c r="D37" i="3"/>
  <c r="C11" i="1"/>
  <c r="C16" i="1"/>
  <c r="J7" i="1" s="1"/>
  <c r="C38" i="1" l="1"/>
  <c r="L7" i="1" s="1"/>
  <c r="C37" i="1"/>
  <c r="H7" i="1"/>
</calcChain>
</file>

<file path=xl/sharedStrings.xml><?xml version="1.0" encoding="utf-8"?>
<sst xmlns="http://schemas.openxmlformats.org/spreadsheetml/2006/main" count="90" uniqueCount="53">
  <si>
    <t>jan/2018</t>
  </si>
  <si>
    <t>fev/2018</t>
  </si>
  <si>
    <t>mar/2018</t>
  </si>
  <si>
    <t>abr/2018</t>
  </si>
  <si>
    <t>mai/2018</t>
  </si>
  <si>
    <t>jun/2018</t>
  </si>
  <si>
    <t>jul/2018</t>
  </si>
  <si>
    <t>ago/2018</t>
  </si>
  <si>
    <t>set/2018</t>
  </si>
  <si>
    <t>out/2018</t>
  </si>
  <si>
    <t>nov/2018</t>
  </si>
  <si>
    <t>dez/2018</t>
  </si>
  <si>
    <t>Data de Início:  01/01/18, Data de Fim:  31/12/18</t>
  </si>
  <si>
    <t xml:space="preserve">    Outras Receitas</t>
  </si>
  <si>
    <t xml:space="preserve">    Receitas Agrícolas</t>
  </si>
  <si>
    <t xml:space="preserve">    Receitas Animais</t>
  </si>
  <si>
    <t xml:space="preserve">    Receitas Estoque</t>
  </si>
  <si>
    <t xml:space="preserve">    Administração</t>
  </si>
  <si>
    <t xml:space="preserve">    Aviação</t>
  </si>
  <si>
    <t xml:space="preserve">    Combustível</t>
  </si>
  <si>
    <t xml:space="preserve">    Comercialização</t>
  </si>
  <si>
    <t xml:space="preserve">    Compra de Água</t>
  </si>
  <si>
    <t xml:space="preserve">    Comunicação</t>
  </si>
  <si>
    <t xml:space="preserve">    Despesas Diversas</t>
  </si>
  <si>
    <t xml:space="preserve">    Energia Elétrica</t>
  </si>
  <si>
    <t xml:space="preserve">    Financiamento</t>
  </si>
  <si>
    <t xml:space="preserve">    Insumos Agrícolas</t>
  </si>
  <si>
    <t xml:space="preserve">    Insumos para Máquinas</t>
  </si>
  <si>
    <t xml:space="preserve">    Investimentos</t>
  </si>
  <si>
    <t xml:space="preserve">    Manutenção de Máquinas</t>
  </si>
  <si>
    <t xml:space="preserve">    Manutenções Gerais</t>
  </si>
  <si>
    <t xml:space="preserve">    Outros Custos de Máquinas</t>
  </si>
  <si>
    <t xml:space="preserve">    Outros Itens</t>
  </si>
  <si>
    <t xml:space="preserve">    Produtos Veterinários</t>
  </si>
  <si>
    <t xml:space="preserve">    Pró-Labore</t>
  </si>
  <si>
    <t xml:space="preserve">    Salários</t>
  </si>
  <si>
    <t xml:space="preserve">    Serviços Terceirizados</t>
  </si>
  <si>
    <t>Total de saídas (324)</t>
  </si>
  <si>
    <t>Categoria</t>
  </si>
  <si>
    <t>Saldo inicial</t>
  </si>
  <si>
    <t>Despesas</t>
  </si>
  <si>
    <t>Receitas</t>
  </si>
  <si>
    <t>Saldo acumulado</t>
  </si>
  <si>
    <t>Saldo no período</t>
  </si>
  <si>
    <t>Total no período</t>
  </si>
  <si>
    <t>Saldo acumulado (31/12/2018)</t>
  </si>
  <si>
    <t>FLUXO DE CAIXA</t>
  </si>
  <si>
    <t>Total de entradas (46)</t>
  </si>
  <si>
    <t>Saldo inicial (01/01/2018)</t>
  </si>
  <si>
    <t xml:space="preserve">               </t>
  </si>
  <si>
    <t>Gerado por Aegro</t>
  </si>
  <si>
    <t>Data de Início:  01/01/20, Data de Fim:  31/12/20</t>
  </si>
  <si>
    <t xml:space="preserve">Gerado por Aegro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</si>
</sst>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&quot;R$ &quot;#,##0.00;&quot;R$ (&quot;#,##0.00\)"/>
  </numFmts>
  <fonts count="21" x14ac:knownFonts="1">
    <font>
      <sz val="10"/>
      <name val="Arial"/>
      <family val="2"/>
      <charset val="1"/>
    </font>
    <font>
      <sz val="10"/>
      <color theme="1"/>
      <name val="Arial"/>
      <family val="2"/>
    </font>
    <font>
      <sz val="11"/>
      <color rgb="FF006600"/>
      <name val="Arial"/>
      <family val="2"/>
    </font>
    <font>
      <b/>
      <sz val="12"/>
      <color rgb="FF006600"/>
      <name val="Arial"/>
      <family val="2"/>
    </font>
    <font>
      <b/>
      <sz val="10"/>
      <color rgb="FF0099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Roboto"/>
    </font>
    <font>
      <b/>
      <sz val="11"/>
      <color rgb="FF00000A"/>
      <name val="Roboto"/>
    </font>
    <font>
      <sz val="11"/>
      <color rgb="FF666666"/>
      <name val="Roboto"/>
    </font>
    <font>
      <b/>
      <sz val="11"/>
      <color rgb="FF666666"/>
      <name val="Roboto"/>
    </font>
    <font>
      <b/>
      <sz val="11"/>
      <name val="Roboto"/>
    </font>
    <font>
      <sz val="11"/>
      <color rgb="FF505050"/>
      <name val="Roboto"/>
    </font>
    <font>
      <sz val="11"/>
      <color theme="0"/>
      <name val="Roboto"/>
    </font>
    <font>
      <b/>
      <sz val="11"/>
      <color rgb="FF505050"/>
      <name val="Roboto"/>
    </font>
    <font>
      <b/>
      <sz val="18"/>
      <color rgb="FF005F61"/>
      <name val="Calibri"/>
      <family val="2"/>
      <scheme val="minor"/>
    </font>
    <font>
      <b/>
      <sz val="12"/>
      <color rgb="FF005F61"/>
      <name val="Calibri"/>
      <family val="2"/>
      <scheme val="minor"/>
    </font>
    <font>
      <sz val="12"/>
      <color rgb="FF50505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505050"/>
      <name val="Calibri"/>
      <family val="2"/>
      <scheme val="minor"/>
    </font>
    <font>
      <sz val="12"/>
      <color rgb="FF005F6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5F61"/>
        <bgColor rgb="FFFFFFCC"/>
      </patternFill>
    </fill>
    <fill>
      <patternFill patternType="solid">
        <fgColor rgb="FFF5F5F5"/>
        <bgColor rgb="FFFFFFCC"/>
      </patternFill>
    </fill>
    <fill>
      <patternFill patternType="solid">
        <fgColor rgb="FFFEEDCB"/>
        <bgColor rgb="FFFFFF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13" fillId="2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2" borderId="0" xfId="0" applyFont="1" applyFill="1" applyBorder="1" applyAlignment="1"/>
    <xf numFmtId="0" fontId="13" fillId="2" borderId="0" xfId="0" applyFont="1" applyFill="1" applyBorder="1" applyAlignment="1"/>
    <xf numFmtId="0" fontId="13" fillId="0" borderId="0" xfId="0" applyFont="1" applyBorder="1" applyAlignment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/>
    <xf numFmtId="0" fontId="12" fillId="0" borderId="0" xfId="0" applyFont="1" applyBorder="1" applyAlignment="1">
      <alignment vertical="center"/>
    </xf>
    <xf numFmtId="164" fontId="14" fillId="2" borderId="0" xfId="0" applyNumberFormat="1" applyFont="1" applyFill="1" applyBorder="1"/>
    <xf numFmtId="0" fontId="14" fillId="2" borderId="0" xfId="0" applyFont="1" applyFill="1" applyBorder="1"/>
    <xf numFmtId="0" fontId="14" fillId="0" borderId="0" xfId="0" applyFont="1" applyBorder="1"/>
    <xf numFmtId="164" fontId="12" fillId="2" borderId="0" xfId="0" applyNumberFormat="1" applyFont="1" applyFill="1" applyBorder="1"/>
    <xf numFmtId="0" fontId="12" fillId="0" borderId="0" xfId="0" applyFont="1" applyBorder="1"/>
    <xf numFmtId="164" fontId="12" fillId="0" borderId="0" xfId="0" applyNumberFormat="1" applyFont="1" applyBorder="1"/>
    <xf numFmtId="0" fontId="7" fillId="0" borderId="0" xfId="0" applyFont="1" applyBorder="1" applyAlignment="1"/>
    <xf numFmtId="164" fontId="14" fillId="2" borderId="0" xfId="0" applyNumberFormat="1" applyFont="1" applyFill="1" applyBorder="1" applyAlignment="1"/>
    <xf numFmtId="0" fontId="14" fillId="0" borderId="0" xfId="0" applyFont="1" applyBorder="1" applyAlignment="1"/>
    <xf numFmtId="164" fontId="12" fillId="2" borderId="0" xfId="0" applyNumberFormat="1" applyFont="1" applyFill="1" applyBorder="1" applyAlignment="1"/>
    <xf numFmtId="0" fontId="12" fillId="0" borderId="0" xfId="0" applyFont="1" applyBorder="1" applyAlignment="1"/>
    <xf numFmtId="164" fontId="9" fillId="2" borderId="0" xfId="0" applyNumberFormat="1" applyFont="1" applyFill="1" applyBorder="1" applyAlignment="1"/>
    <xf numFmtId="164" fontId="10" fillId="2" borderId="0" xfId="0" applyNumberFormat="1" applyFont="1" applyFill="1" applyBorder="1" applyAlignment="1"/>
    <xf numFmtId="164" fontId="7" fillId="2" borderId="0" xfId="0" applyNumberFormat="1" applyFont="1" applyFill="1" applyBorder="1" applyAlignment="1"/>
    <xf numFmtId="164" fontId="7" fillId="0" borderId="0" xfId="0" applyNumberFormat="1" applyFont="1" applyBorder="1" applyAlignment="1"/>
    <xf numFmtId="0" fontId="11" fillId="2" borderId="0" xfId="0" applyFont="1" applyFill="1" applyBorder="1" applyAlignment="1"/>
    <xf numFmtId="164" fontId="11" fillId="2" borderId="0" xfId="0" applyNumberFormat="1" applyFont="1" applyFill="1" applyBorder="1" applyAlignment="1"/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1" applyFont="1" applyFill="1"/>
    <xf numFmtId="0" fontId="6" fillId="0" borderId="0" xfId="1" applyFont="1" applyFill="1" applyAlignment="1">
      <alignment horizontal="left"/>
    </xf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right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165" fontId="17" fillId="2" borderId="0" xfId="0" applyNumberFormat="1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right"/>
    </xf>
    <xf numFmtId="0" fontId="19" fillId="2" borderId="0" xfId="0" applyFont="1" applyFill="1" applyBorder="1" applyAlignment="1"/>
    <xf numFmtId="164" fontId="19" fillId="2" borderId="0" xfId="0" applyNumberFormat="1" applyFont="1" applyFill="1" applyBorder="1" applyAlignment="1"/>
    <xf numFmtId="0" fontId="19" fillId="4" borderId="0" xfId="0" applyFont="1" applyFill="1" applyBorder="1" applyAlignment="1"/>
    <xf numFmtId="164" fontId="19" fillId="4" borderId="0" xfId="0" applyNumberFormat="1" applyFont="1" applyFill="1" applyBorder="1" applyAlignment="1"/>
    <xf numFmtId="164" fontId="17" fillId="2" borderId="0" xfId="0" applyNumberFormat="1" applyFont="1" applyFill="1" applyBorder="1" applyAlignment="1"/>
    <xf numFmtId="0" fontId="17" fillId="4" borderId="0" xfId="0" applyFont="1" applyFill="1" applyBorder="1" applyAlignment="1"/>
    <xf numFmtId="164" fontId="17" fillId="4" borderId="0" xfId="0" applyNumberFormat="1" applyFont="1" applyFill="1" applyBorder="1" applyAlignment="1"/>
    <xf numFmtId="0" fontId="20" fillId="5" borderId="0" xfId="0" applyFont="1" applyFill="1" applyBorder="1" applyAlignment="1"/>
    <xf numFmtId="164" fontId="20" fillId="5" borderId="0" xfId="0" applyNumberFormat="1" applyFont="1" applyFill="1" applyBorder="1" applyAlignment="1" applyProtection="1"/>
    <xf numFmtId="0" fontId="16" fillId="5" borderId="0" xfId="0" applyFont="1" applyFill="1" applyBorder="1" applyAlignment="1"/>
    <xf numFmtId="164" fontId="16" fillId="5" borderId="0" xfId="0" applyNumberFormat="1" applyFont="1" applyFill="1" applyBorder="1" applyAlignment="1" applyProtection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165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18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17" fontId="18" fillId="3" borderId="0" xfId="0" applyNumberFormat="1" applyFont="1" applyFill="1" applyBorder="1" applyAlignment="1">
      <alignment horizontal="right" vertical="center"/>
    </xf>
    <xf numFmtId="0" fontId="19" fillId="2" borderId="0" xfId="0" applyFont="1" applyFill="1" applyBorder="1"/>
    <xf numFmtId="164" fontId="19" fillId="2" borderId="0" xfId="0" applyNumberFormat="1" applyFont="1" applyFill="1" applyBorder="1"/>
    <xf numFmtId="0" fontId="19" fillId="4" borderId="0" xfId="0" applyFont="1" applyFill="1" applyBorder="1"/>
    <xf numFmtId="164" fontId="19" fillId="4" borderId="0" xfId="0" applyNumberFormat="1" applyFont="1" applyFill="1" applyBorder="1"/>
    <xf numFmtId="164" fontId="17" fillId="2" borderId="0" xfId="0" applyNumberFormat="1" applyFont="1" applyFill="1" applyBorder="1"/>
    <xf numFmtId="0" fontId="17" fillId="4" borderId="0" xfId="0" applyFont="1" applyFill="1" applyBorder="1"/>
    <xf numFmtId="164" fontId="17" fillId="4" borderId="0" xfId="0" applyNumberFormat="1" applyFont="1" applyFill="1" applyBorder="1"/>
    <xf numFmtId="0" fontId="20" fillId="5" borderId="0" xfId="0" applyFont="1" applyFill="1" applyBorder="1"/>
    <xf numFmtId="164" fontId="20" fillId="5" borderId="0" xfId="0" applyNumberFormat="1" applyFont="1" applyFill="1" applyBorder="1"/>
    <xf numFmtId="0" fontId="16" fillId="5" borderId="0" xfId="0" applyFont="1" applyFill="1" applyBorder="1"/>
    <xf numFmtId="164" fontId="16" fillId="5" borderId="0" xfId="0" applyNumberFormat="1" applyFont="1" applyFill="1" applyBorder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EDCB"/>
      <color rgb="FF005F61"/>
      <color rgb="FFF5F5F5"/>
      <color rgb="FF505050"/>
      <color rgb="FF00B147"/>
      <color rgb="FFF8BE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fluxo-de-caixa&amp;utm_content=banner-planilh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fluxo-de-caixa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?utm_medium=content&amp;utm_source=planilha&amp;utm_campaign=planilha_calculo_calagem" TargetMode="Externa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fluxo-de-caixa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?utm_medium=content&amp;utm_source=planilha&amp;utm_campaign=planilha_calculo_calagem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294810</xdr:colOff>
      <xdr:row>0</xdr:row>
      <xdr:rowOff>200025</xdr:rowOff>
    </xdr:from>
    <xdr:ext cx="552853" cy="367946"/>
    <xdr:pic>
      <xdr:nvPicPr>
        <xdr:cNvPr id="11" name="image2.png">
          <a:extLst>
            <a:ext uri="{FF2B5EF4-FFF2-40B4-BE49-F238E27FC236}">
              <a16:creationId xmlns:a16="http://schemas.microsoft.com/office/drawing/2014/main" id="{8B9E41E1-BB8D-488A-B4A0-924E457831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19635" y="200025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0</xdr:col>
      <xdr:colOff>247650</xdr:colOff>
      <xdr:row>0</xdr:row>
      <xdr:rowOff>249781</xdr:rowOff>
    </xdr:from>
    <xdr:ext cx="1098578" cy="283504"/>
    <xdr:pic>
      <xdr:nvPicPr>
        <xdr:cNvPr id="12" name="image2.png">
          <a:extLst>
            <a:ext uri="{FF2B5EF4-FFF2-40B4-BE49-F238E27FC236}">
              <a16:creationId xmlns:a16="http://schemas.microsoft.com/office/drawing/2014/main" id="{B6D81EDF-1DAA-4FE0-A5F0-F7E7FC85A7A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7650" y="249781"/>
          <a:ext cx="1098578" cy="283504"/>
        </a:xfrm>
        <a:prstGeom prst="rect">
          <a:avLst/>
        </a:prstGeom>
        <a:noFill/>
      </xdr:spPr>
    </xdr:pic>
    <xdr:clientData/>
  </xdr:oneCellAnchor>
  <xdr:twoCellAnchor>
    <xdr:from>
      <xdr:col>0</xdr:col>
      <xdr:colOff>171450</xdr:colOff>
      <xdr:row>3</xdr:row>
      <xdr:rowOff>99538</xdr:rowOff>
    </xdr:from>
    <xdr:to>
      <xdr:col>14</xdr:col>
      <xdr:colOff>323850</xdr:colOff>
      <xdr:row>28</xdr:row>
      <xdr:rowOff>38101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6880595B-A471-4683-9F49-A401A87F32E0}"/>
            </a:ext>
          </a:extLst>
        </xdr:cNvPr>
        <xdr:cNvSpPr txBox="1"/>
      </xdr:nvSpPr>
      <xdr:spPr>
        <a:xfrm>
          <a:off x="171450" y="1099663"/>
          <a:ext cx="8848725" cy="4386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numCol="2" spcCol="360000" rtlCol="0" anchor="t"/>
        <a:lstStyle/>
        <a:p>
          <a:pPr rtl="0"/>
          <a:r>
            <a:rPr lang="pt-BR" sz="1300" b="1" i="0" baseline="0">
              <a:solidFill>
                <a:srgbClr val="005F61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Você já perdeu muito tempo fazendo o fluxo de caixa da sua fazenda? Não é tarefa simples reunir todas as informações da propriedade e começar um fluxo de caixa correto e que realmente tenha utilidade na sua gestão.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Para te ajudar nessa tarefa disponibilizamos esta planilha. Aqui você terá um modelo de arquivo onde poderá colocar todas as suas entradas (receitas) e saídas (despesas), inclusive em diferentes categorias. 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Esta planilha tem base mensal, ou seja, você colocará seus dados mensais, permitindo que você veja os resultados (saldo mensal, salto acumulado, total de entradas e total de saídas) de forma mais fácil.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Aqui vão algumas dicas para o máximo aproveitamento desta planilha:</a:t>
          </a: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- Se atente à primeira aba, onde temos um exemplo para que você compreenda melhor o funcionamento da planilha, sendo que na segunda aba você terá uma planilha sem dados, pronta para seu uso;</a:t>
          </a: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- Lembre-se de colocar as despesas como valores negativos;</a:t>
          </a: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- Acompanhe a planilha periodicamente, colocando todas as suas despesas e receitas. 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Lembre-se que com o fluxo de caixa você saberá onde sua fazenda está em termos financeiros, permitindo que as operações sejam executadas de acordo com isso. 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Mais do que isso, o fluxo de caixa adequado te permite a melhor gestão do dinheiro, verificando melhores estratégias para sua fazenda. É importante ressaltar que hoje temos ferramentas como o Aegro que facilitam e simplificam esse processo de fluxo de caixa, o que agiliza todo o trabalho e permite análises mais exatas.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No blog AEGRO (blog.aegro.com.br) você pode conferir mais conteúdos sobre gestão agrícola, custos de produção agrícola, administração rural, e muito mais. Confira!</a:t>
          </a:r>
        </a:p>
      </xdr:txBody>
    </xdr:sp>
    <xdr:clientData/>
  </xdr:twoCellAnchor>
  <xdr:twoCellAnchor>
    <xdr:from>
      <xdr:col>0</xdr:col>
      <xdr:colOff>171450</xdr:colOff>
      <xdr:row>1</xdr:row>
      <xdr:rowOff>0</xdr:rowOff>
    </xdr:from>
    <xdr:to>
      <xdr:col>12</xdr:col>
      <xdr:colOff>38100</xdr:colOff>
      <xdr:row>3</xdr:row>
      <xdr:rowOff>60960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D5DFAC92-3CD7-4F35-AB2C-CCB55F14B4CF}"/>
            </a:ext>
          </a:extLst>
        </xdr:cNvPr>
        <xdr:cNvSpPr txBox="1"/>
      </xdr:nvSpPr>
      <xdr:spPr>
        <a:xfrm>
          <a:off x="171450" y="657225"/>
          <a:ext cx="6496050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0">
              <a:solidFill>
                <a:srgbClr val="005F61"/>
              </a:solidFill>
              <a:latin typeface="+mj-lt"/>
              <a:ea typeface="Roboto" panose="02000000000000000000" pitchFamily="2" charset="0"/>
            </a:rPr>
            <a:t>OLÁ!</a:t>
          </a:r>
        </a:p>
      </xdr:txBody>
    </xdr:sp>
    <xdr:clientData/>
  </xdr:twoCellAnchor>
  <xdr:oneCellAnchor>
    <xdr:from>
      <xdr:col>4</xdr:col>
      <xdr:colOff>432043</xdr:colOff>
      <xdr:row>29</xdr:row>
      <xdr:rowOff>133350</xdr:rowOff>
    </xdr:from>
    <xdr:ext cx="6874083" cy="849818"/>
    <xdr:pic>
      <xdr:nvPicPr>
        <xdr:cNvPr id="17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0E3F2A-C53B-4CEE-B71B-F75277FDEBEB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70368" y="5743575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52870</xdr:rowOff>
    </xdr:from>
    <xdr:ext cx="1407158" cy="274396"/>
    <xdr:pic>
      <xdr:nvPicPr>
        <xdr:cNvPr id="18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AFDAD0C-AC7C-4D8E-9425-CA22A11D7731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8125" y="6310795"/>
          <a:ext cx="1407158" cy="27439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171450</xdr:rowOff>
    </xdr:from>
    <xdr:ext cx="1133230" cy="220980"/>
    <xdr:pic>
      <xdr:nvPicPr>
        <xdr:cNvPr id="5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F383A8-9E36-4336-9CFF-1874A6AF3F37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17145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5</xdr:col>
      <xdr:colOff>523875</xdr:colOff>
      <xdr:row>41</xdr:row>
      <xdr:rowOff>0</xdr:rowOff>
    </xdr:from>
    <xdr:ext cx="6772420" cy="837250"/>
    <xdr:pic>
      <xdr:nvPicPr>
        <xdr:cNvPr id="6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2589E5-223D-43A3-9821-CCA91A848B00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34200" y="10420350"/>
          <a:ext cx="6772420" cy="8372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171450</xdr:rowOff>
    </xdr:from>
    <xdr:ext cx="1133230" cy="220980"/>
    <xdr:pic>
      <xdr:nvPicPr>
        <xdr:cNvPr id="7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42074-DF65-49B9-B7BF-3F7B34D7E8F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17145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3</xdr:col>
      <xdr:colOff>447675</xdr:colOff>
      <xdr:row>40</xdr:row>
      <xdr:rowOff>152400</xdr:rowOff>
    </xdr:from>
    <xdr:ext cx="6772420" cy="837250"/>
    <xdr:pic>
      <xdr:nvPicPr>
        <xdr:cNvPr id="8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8B43CF-200F-443D-8435-D00E82B5A272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57675" y="11401425"/>
          <a:ext cx="6772420" cy="8372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"/>
  <sheetViews>
    <sheetView showGridLines="0" tabSelected="1" zoomScaleNormal="100" workbookViewId="0">
      <selection activeCell="S19" sqref="S19"/>
    </sheetView>
  </sheetViews>
  <sheetFormatPr defaultColWidth="8.7109375" defaultRowHeight="12.75" x14ac:dyDescent="0.2"/>
  <cols>
    <col min="1" max="1" width="3.5703125" style="27" customWidth="1"/>
    <col min="2" max="2" width="8.7109375" style="27"/>
    <col min="3" max="3" width="6.5703125" style="27" customWidth="1"/>
    <col min="4" max="5" width="8.7109375" style="27"/>
    <col min="6" max="6" width="9.28515625" style="27" customWidth="1"/>
    <col min="7" max="7" width="13.28515625" style="27" customWidth="1"/>
    <col min="8" max="9" width="8.7109375" style="27"/>
    <col min="10" max="10" width="4" style="27" customWidth="1"/>
    <col min="11" max="11" width="24" style="27" customWidth="1"/>
    <col min="12" max="16384" width="8.7109375" style="27"/>
  </cols>
  <sheetData>
    <row r="1" spans="1:35" ht="52.1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4.25" x14ac:dyDescent="0.2">
      <c r="A3" s="26"/>
      <c r="B3" s="26"/>
      <c r="C3" s="26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ht="14.25" x14ac:dyDescent="0.2">
      <c r="A4" s="26"/>
      <c r="B4" s="26"/>
      <c r="C4" s="26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ht="14.25" x14ac:dyDescent="0.2">
      <c r="A5" s="26"/>
      <c r="B5" s="26"/>
      <c r="C5" s="26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ht="14.25" x14ac:dyDescent="0.2">
      <c r="A6" s="26"/>
      <c r="B6" s="26"/>
      <c r="C6" s="26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14.25" x14ac:dyDescent="0.2">
      <c r="A7" s="26"/>
      <c r="B7" s="26"/>
      <c r="C7" s="2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14.25" x14ac:dyDescent="0.2">
      <c r="A8" s="26"/>
      <c r="B8" s="26"/>
      <c r="C8" s="26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ht="14.25" x14ac:dyDescent="0.2">
      <c r="A9" s="26"/>
      <c r="B9" s="26"/>
      <c r="C9" s="2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ht="14.25" x14ac:dyDescent="0.2">
      <c r="A10" s="26"/>
      <c r="B10" s="26"/>
      <c r="C10" s="2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ht="14.25" x14ac:dyDescent="0.2">
      <c r="A11" s="26"/>
      <c r="B11" s="26"/>
      <c r="C11" s="26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ht="14.25" x14ac:dyDescent="0.2">
      <c r="A12" s="26"/>
      <c r="B12" s="26"/>
      <c r="C12" s="26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ht="14.25" x14ac:dyDescent="0.2">
      <c r="A13" s="26"/>
      <c r="B13" s="26"/>
      <c r="C13" s="26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ht="14.25" x14ac:dyDescent="0.2">
      <c r="A14" s="26"/>
      <c r="B14" s="26"/>
      <c r="C14" s="26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ht="15.75" x14ac:dyDescent="0.2">
      <c r="A15" s="26"/>
      <c r="B15" s="26"/>
      <c r="C15" s="26"/>
      <c r="D15" s="28"/>
      <c r="E15" s="2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ht="15.75" x14ac:dyDescent="0.2">
      <c r="A16" s="26"/>
      <c r="B16" s="26"/>
      <c r="C16" s="26"/>
      <c r="D16" s="28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35" ht="15.75" x14ac:dyDescent="0.2">
      <c r="A17" s="26"/>
      <c r="B17" s="26"/>
      <c r="C17" s="26"/>
      <c r="D17" s="28"/>
      <c r="E17" s="2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ht="15.75" x14ac:dyDescent="0.2">
      <c r="A18" s="26"/>
      <c r="B18" s="26"/>
      <c r="C18" s="26"/>
      <c r="D18" s="28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ht="15.75" x14ac:dyDescent="0.2">
      <c r="A19" s="26"/>
      <c r="B19" s="26"/>
      <c r="C19" s="26"/>
      <c r="D19" s="28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1:35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  <row r="21" spans="1:3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5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5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5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1:35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1:3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1:3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1:3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1:3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1:3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</row>
    <row r="41" spans="1:3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spans="1:35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</row>
    <row r="43" spans="1:35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</row>
    <row r="44" spans="1:35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</row>
    <row r="46" spans="1:35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35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spans="1:35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1:35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1:35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1:35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1:35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  <row r="55" spans="1:35" x14ac:dyDescent="0.2">
      <c r="A55" s="30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1:35" x14ac:dyDescent="0.2">
      <c r="A56" s="31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spans="1:35" x14ac:dyDescent="0.2">
      <c r="A57" s="32"/>
      <c r="B57" s="32"/>
      <c r="C57" s="32"/>
      <c r="D57" s="32"/>
      <c r="E57" s="32"/>
      <c r="F57" s="32"/>
      <c r="G57" s="32"/>
      <c r="H57" s="32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spans="1:35" x14ac:dyDescent="0.2">
      <c r="A58" s="31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1:35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35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</row>
  </sheetData>
  <mergeCells count="1">
    <mergeCell ref="A57:H5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K82"/>
  <sheetViews>
    <sheetView showGridLines="0" zoomScaleNormal="100" workbookViewId="0">
      <pane xSplit="3" ySplit="9" topLeftCell="D10" activePane="bottomRight" state="frozen"/>
      <selection pane="topRight" activeCell="C1" sqref="C1"/>
      <selection pane="bottomLeft" activeCell="A11" sqref="A11"/>
      <selection pane="bottomRight" activeCell="P13" sqref="P13"/>
    </sheetView>
  </sheetViews>
  <sheetFormatPr defaultColWidth="8.7109375" defaultRowHeight="16.5" x14ac:dyDescent="0.3"/>
  <cols>
    <col min="1" max="1" width="17.42578125" style="15" customWidth="1"/>
    <col min="2" max="2" width="23.28515625" style="24" customWidth="1"/>
    <col min="3" max="3" width="21.140625" style="25" customWidth="1"/>
    <col min="4" max="15" width="17.140625" style="22" customWidth="1"/>
    <col min="16" max="1024" width="13.28515625" style="22" customWidth="1"/>
    <col min="1025" max="1026" width="13.28515625" style="15" customWidth="1"/>
    <col min="1027" max="16384" width="8.7109375" style="15"/>
  </cols>
  <sheetData>
    <row r="1" spans="2:51 1025:1025" s="3" customFormat="1" ht="45.4" customHeight="1" x14ac:dyDescent="0.3">
      <c r="B1" s="33" t="s">
        <v>49</v>
      </c>
      <c r="C1" s="33"/>
      <c r="D1" s="33"/>
      <c r="E1" s="33"/>
      <c r="F1" s="33"/>
      <c r="G1" s="33"/>
      <c r="H1" s="33"/>
      <c r="I1" s="33"/>
      <c r="J1" s="34"/>
      <c r="K1" s="34"/>
      <c r="L1" s="34"/>
      <c r="M1" s="34"/>
      <c r="N1" s="34"/>
      <c r="O1" s="34"/>
      <c r="P1" s="34"/>
      <c r="Q1" s="34"/>
      <c r="AMK1" s="15"/>
    </row>
    <row r="2" spans="2:51 1025:1025" s="3" customFormat="1" ht="19.899999999999999" customHeight="1" x14ac:dyDescent="0.35">
      <c r="B2" s="37" t="s">
        <v>46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AMK2" s="15"/>
    </row>
    <row r="3" spans="2:51 1025:1025" s="3" customFormat="1" ht="19.899999999999999" customHeight="1" x14ac:dyDescent="0.3">
      <c r="B3" s="38" t="s">
        <v>50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AMK3" s="15"/>
    </row>
    <row r="4" spans="2:51 1025:1025" s="3" customFormat="1" ht="19.899999999999999" customHeight="1" x14ac:dyDescent="0.3">
      <c r="B4" s="39" t="s">
        <v>12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2:51 1025:1025" s="3" customFormat="1" ht="19.899999999999999" customHeight="1" x14ac:dyDescent="0.3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2:51 1025:1025" s="3" customFormat="1" ht="19.899999999999999" customHeight="1" x14ac:dyDescent="0.3">
      <c r="B6" s="41"/>
      <c r="C6" s="41"/>
      <c r="D6" s="41"/>
      <c r="E6" s="41"/>
      <c r="F6" s="39" t="s">
        <v>48</v>
      </c>
      <c r="G6" s="39"/>
      <c r="H6" s="39" t="s">
        <v>47</v>
      </c>
      <c r="I6" s="39"/>
      <c r="J6" s="39" t="s">
        <v>37</v>
      </c>
      <c r="K6" s="39"/>
      <c r="L6" s="39" t="s">
        <v>45</v>
      </c>
      <c r="M6" s="39"/>
      <c r="N6" s="41"/>
      <c r="O6" s="41"/>
      <c r="P6" s="41"/>
      <c r="Q6" s="41"/>
    </row>
    <row r="7" spans="2:51 1025:1025" s="3" customFormat="1" ht="19.899999999999999" customHeight="1" x14ac:dyDescent="0.3">
      <c r="B7" s="41"/>
      <c r="C7" s="41"/>
      <c r="D7" s="41"/>
      <c r="E7" s="41"/>
      <c r="F7" s="42">
        <f>C10</f>
        <v>14664244.560000001</v>
      </c>
      <c r="G7" s="42"/>
      <c r="H7" s="42">
        <f>C11</f>
        <v>10834617.59</v>
      </c>
      <c r="I7" s="42"/>
      <c r="J7" s="42">
        <f>C16</f>
        <v>-2730121.0000000005</v>
      </c>
      <c r="K7" s="42"/>
      <c r="L7" s="42">
        <f>C38</f>
        <v>22768741.149999999</v>
      </c>
      <c r="M7" s="42"/>
      <c r="N7" s="41"/>
      <c r="O7" s="41"/>
      <c r="P7" s="41"/>
      <c r="Q7" s="41"/>
    </row>
    <row r="8" spans="2:51 1025:1025" s="3" customFormat="1" ht="19.899999999999999" customHeight="1" x14ac:dyDescent="0.3">
      <c r="B8" s="41"/>
      <c r="C8" s="41"/>
      <c r="D8" s="41"/>
      <c r="E8" s="41"/>
      <c r="F8" s="43"/>
      <c r="G8" s="43"/>
      <c r="H8" s="43"/>
      <c r="I8" s="43"/>
      <c r="J8" s="43"/>
      <c r="K8" s="43"/>
      <c r="L8" s="43"/>
      <c r="M8" s="43"/>
      <c r="N8" s="41"/>
      <c r="O8" s="41"/>
      <c r="P8" s="41"/>
      <c r="Q8" s="41"/>
    </row>
    <row r="9" spans="2:51 1025:1025" s="4" customFormat="1" ht="19.899999999999999" customHeight="1" x14ac:dyDescent="0.3">
      <c r="B9" s="44" t="s">
        <v>38</v>
      </c>
      <c r="C9" s="45" t="s">
        <v>44</v>
      </c>
      <c r="D9" s="45" t="s">
        <v>0</v>
      </c>
      <c r="E9" s="45" t="s">
        <v>1</v>
      </c>
      <c r="F9" s="45" t="s">
        <v>2</v>
      </c>
      <c r="G9" s="45" t="s">
        <v>3</v>
      </c>
      <c r="H9" s="45" t="s">
        <v>4</v>
      </c>
      <c r="I9" s="45" t="s">
        <v>5</v>
      </c>
      <c r="J9" s="45" t="s">
        <v>6</v>
      </c>
      <c r="K9" s="45" t="s">
        <v>7</v>
      </c>
      <c r="L9" s="45" t="s">
        <v>8</v>
      </c>
      <c r="M9" s="45" t="s">
        <v>9</v>
      </c>
      <c r="N9" s="45" t="s">
        <v>10</v>
      </c>
      <c r="O9" s="45" t="s">
        <v>11</v>
      </c>
      <c r="AY9" s="5"/>
    </row>
    <row r="10" spans="2:51 1025:1025" s="16" customFormat="1" ht="19.899999999999999" customHeight="1" x14ac:dyDescent="0.3">
      <c r="B10" s="46" t="s">
        <v>39</v>
      </c>
      <c r="C10" s="47">
        <v>14664244.560000001</v>
      </c>
      <c r="D10" s="47">
        <f>C10</f>
        <v>14664244.560000001</v>
      </c>
      <c r="E10" s="47">
        <f t="shared" ref="E10:O10" si="0">D38</f>
        <v>19429005.220000003</v>
      </c>
      <c r="F10" s="47">
        <f t="shared" si="0"/>
        <v>22061268.530000001</v>
      </c>
      <c r="G10" s="47">
        <f t="shared" si="0"/>
        <v>21639487.43</v>
      </c>
      <c r="H10" s="47">
        <f t="shared" si="0"/>
        <v>21553946.09</v>
      </c>
      <c r="I10" s="47">
        <f t="shared" si="0"/>
        <v>21625141.329999998</v>
      </c>
      <c r="J10" s="47">
        <f t="shared" si="0"/>
        <v>22107830.689999998</v>
      </c>
      <c r="K10" s="47">
        <f t="shared" si="0"/>
        <v>22622435.82</v>
      </c>
      <c r="L10" s="47">
        <f t="shared" si="0"/>
        <v>22792194.09</v>
      </c>
      <c r="M10" s="47">
        <f t="shared" si="0"/>
        <v>22873701.949999999</v>
      </c>
      <c r="N10" s="47">
        <f t="shared" si="0"/>
        <v>23004927.140000001</v>
      </c>
      <c r="O10" s="47">
        <f t="shared" si="0"/>
        <v>22947575.48</v>
      </c>
      <c r="AY10" s="17"/>
    </row>
    <row r="11" spans="2:51 1025:1025" s="16" customFormat="1" ht="19.899999999999999" customHeight="1" x14ac:dyDescent="0.3">
      <c r="B11" s="48" t="s">
        <v>41</v>
      </c>
      <c r="C11" s="49">
        <f t="shared" ref="C11:C36" si="1">SUM(D11:O11)</f>
        <v>10834617.59</v>
      </c>
      <c r="D11" s="49">
        <f t="shared" ref="D11:O11" si="2">SUM(D12:D15)</f>
        <v>4959818.38</v>
      </c>
      <c r="E11" s="49">
        <f t="shared" si="2"/>
        <v>2676100</v>
      </c>
      <c r="F11" s="49">
        <f t="shared" si="2"/>
        <v>145261.03999999998</v>
      </c>
      <c r="G11" s="49">
        <f t="shared" si="2"/>
        <v>72100</v>
      </c>
      <c r="H11" s="49">
        <f t="shared" si="2"/>
        <v>391355</v>
      </c>
      <c r="I11" s="49">
        <f t="shared" si="2"/>
        <v>650500</v>
      </c>
      <c r="J11" s="49">
        <f t="shared" si="2"/>
        <v>776954.17</v>
      </c>
      <c r="K11" s="49">
        <f t="shared" si="2"/>
        <v>663843</v>
      </c>
      <c r="L11" s="49">
        <f t="shared" si="2"/>
        <v>252843</v>
      </c>
      <c r="M11" s="49">
        <f t="shared" si="2"/>
        <v>245843</v>
      </c>
      <c r="N11" s="49">
        <f t="shared" si="2"/>
        <v>0</v>
      </c>
      <c r="O11" s="49">
        <f t="shared" si="2"/>
        <v>0</v>
      </c>
      <c r="AY11" s="17"/>
    </row>
    <row r="12" spans="2:51 1025:1025" s="18" customFormat="1" ht="19.899999999999999" customHeight="1" x14ac:dyDescent="0.3">
      <c r="B12" s="41" t="s">
        <v>13</v>
      </c>
      <c r="C12" s="50">
        <f t="shared" si="1"/>
        <v>56652.05</v>
      </c>
      <c r="D12" s="50">
        <v>2502.0500000000002</v>
      </c>
      <c r="E12" s="50">
        <v>2500</v>
      </c>
      <c r="F12" s="50">
        <v>150</v>
      </c>
      <c r="G12" s="50">
        <v>0</v>
      </c>
      <c r="H12" s="50">
        <v>1000</v>
      </c>
      <c r="I12" s="50">
        <v>500</v>
      </c>
      <c r="J12" s="50">
        <v>50000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AY12" s="19"/>
    </row>
    <row r="13" spans="2:51 1025:1025" s="18" customFormat="1" ht="19.899999999999999" customHeight="1" x14ac:dyDescent="0.3">
      <c r="B13" s="51" t="s">
        <v>14</v>
      </c>
      <c r="C13" s="52">
        <f t="shared" si="1"/>
        <v>8247815.54</v>
      </c>
      <c r="D13" s="52">
        <v>4957316.33</v>
      </c>
      <c r="E13" s="52">
        <v>173600</v>
      </c>
      <c r="F13" s="52">
        <v>145111.03999999998</v>
      </c>
      <c r="G13" s="52">
        <v>72100</v>
      </c>
      <c r="H13" s="52">
        <v>360355</v>
      </c>
      <c r="I13" s="52">
        <v>650000</v>
      </c>
      <c r="J13" s="52">
        <v>726804.17</v>
      </c>
      <c r="K13" s="52">
        <v>663843</v>
      </c>
      <c r="L13" s="52">
        <v>252843</v>
      </c>
      <c r="M13" s="52">
        <v>245843</v>
      </c>
      <c r="N13" s="52">
        <v>0</v>
      </c>
      <c r="O13" s="52">
        <v>0</v>
      </c>
      <c r="AY13" s="19"/>
    </row>
    <row r="14" spans="2:51 1025:1025" s="18" customFormat="1" ht="19.899999999999999" customHeight="1" x14ac:dyDescent="0.3">
      <c r="B14" s="41" t="s">
        <v>15</v>
      </c>
      <c r="C14" s="50">
        <f t="shared" si="1"/>
        <v>30000</v>
      </c>
      <c r="D14" s="50">
        <v>0</v>
      </c>
      <c r="E14" s="50">
        <v>0</v>
      </c>
      <c r="F14" s="50">
        <v>0</v>
      </c>
      <c r="G14" s="50">
        <v>0</v>
      </c>
      <c r="H14" s="50">
        <v>30000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AY14" s="19"/>
    </row>
    <row r="15" spans="2:51 1025:1025" s="18" customFormat="1" ht="19.899999999999999" customHeight="1" x14ac:dyDescent="0.3">
      <c r="B15" s="51" t="s">
        <v>16</v>
      </c>
      <c r="C15" s="52">
        <f t="shared" si="1"/>
        <v>2500150</v>
      </c>
      <c r="D15" s="52">
        <v>0</v>
      </c>
      <c r="E15" s="52">
        <v>2500000</v>
      </c>
      <c r="F15" s="52">
        <v>0</v>
      </c>
      <c r="G15" s="52">
        <v>0</v>
      </c>
      <c r="H15" s="52">
        <v>0</v>
      </c>
      <c r="I15" s="52">
        <v>0</v>
      </c>
      <c r="J15" s="52">
        <v>150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AY15" s="19"/>
    </row>
    <row r="16" spans="2:51 1025:1025" s="16" customFormat="1" ht="21" customHeight="1" x14ac:dyDescent="0.3">
      <c r="B16" s="46" t="s">
        <v>40</v>
      </c>
      <c r="C16" s="47">
        <f t="shared" si="1"/>
        <v>-2730121.0000000005</v>
      </c>
      <c r="D16" s="47">
        <f t="shared" ref="D16:O16" si="3">SUM(D17:D36)</f>
        <v>-195057.72</v>
      </c>
      <c r="E16" s="47">
        <f t="shared" si="3"/>
        <v>-43836.69</v>
      </c>
      <c r="F16" s="47">
        <f t="shared" si="3"/>
        <v>-567042.14</v>
      </c>
      <c r="G16" s="47">
        <f t="shared" si="3"/>
        <v>-157641.34</v>
      </c>
      <c r="H16" s="47">
        <f t="shared" si="3"/>
        <v>-320159.76</v>
      </c>
      <c r="I16" s="47">
        <f t="shared" si="3"/>
        <v>-167810.64</v>
      </c>
      <c r="J16" s="47">
        <f t="shared" si="3"/>
        <v>-262349.04000000004</v>
      </c>
      <c r="K16" s="47">
        <f t="shared" si="3"/>
        <v>-494084.73</v>
      </c>
      <c r="L16" s="47">
        <f t="shared" si="3"/>
        <v>-171335.14</v>
      </c>
      <c r="M16" s="47">
        <f t="shared" si="3"/>
        <v>-114617.81</v>
      </c>
      <c r="N16" s="47">
        <f t="shared" si="3"/>
        <v>-57351.66</v>
      </c>
      <c r="O16" s="47">
        <f t="shared" si="3"/>
        <v>-178834.33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Y16" s="17"/>
    </row>
    <row r="17" spans="2:37" s="18" customFormat="1" ht="19.899999999999999" customHeight="1" x14ac:dyDescent="0.3">
      <c r="B17" s="51" t="s">
        <v>17</v>
      </c>
      <c r="C17" s="52">
        <f t="shared" si="1"/>
        <v>-41241.949999999997</v>
      </c>
      <c r="D17" s="52">
        <v>-4844.6000000000004</v>
      </c>
      <c r="E17" s="52">
        <v>-1450.56</v>
      </c>
      <c r="F17" s="52">
        <v>-12990</v>
      </c>
      <c r="G17" s="52">
        <v>-400</v>
      </c>
      <c r="H17" s="52">
        <v>-9122.9599999999991</v>
      </c>
      <c r="I17" s="52">
        <v>-2617.17</v>
      </c>
      <c r="J17" s="52">
        <v>-2516.66</v>
      </c>
      <c r="K17" s="52">
        <v>-1450</v>
      </c>
      <c r="L17" s="52">
        <v>-2850</v>
      </c>
      <c r="M17" s="52">
        <v>-1000</v>
      </c>
      <c r="N17" s="52">
        <v>-1000</v>
      </c>
      <c r="O17" s="52">
        <v>-1000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37" s="18" customFormat="1" ht="19.899999999999999" customHeight="1" x14ac:dyDescent="0.3">
      <c r="B18" s="41" t="s">
        <v>18</v>
      </c>
      <c r="C18" s="50">
        <f t="shared" si="1"/>
        <v>-2500</v>
      </c>
      <c r="D18" s="50">
        <v>-1500</v>
      </c>
      <c r="E18" s="50">
        <v>0</v>
      </c>
      <c r="F18" s="50">
        <v>0</v>
      </c>
      <c r="G18" s="50">
        <v>0</v>
      </c>
      <c r="H18" s="50">
        <v>0</v>
      </c>
      <c r="I18" s="50">
        <v>-1000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2:37" s="16" customFormat="1" ht="19.899999999999999" customHeight="1" x14ac:dyDescent="0.3">
      <c r="B19" s="51" t="s">
        <v>19</v>
      </c>
      <c r="C19" s="52">
        <f t="shared" si="1"/>
        <v>-425171.81000000006</v>
      </c>
      <c r="D19" s="52">
        <v>-904</v>
      </c>
      <c r="E19" s="52">
        <v>-100</v>
      </c>
      <c r="F19" s="52">
        <v>-401500</v>
      </c>
      <c r="G19" s="52">
        <v>-35</v>
      </c>
      <c r="H19" s="52">
        <v>-13094</v>
      </c>
      <c r="I19" s="52">
        <v>-330</v>
      </c>
      <c r="J19" s="52">
        <v>-7510.38</v>
      </c>
      <c r="K19" s="52">
        <v>-566.14</v>
      </c>
      <c r="L19" s="52">
        <v>-566.14</v>
      </c>
      <c r="M19" s="52">
        <v>-566.15</v>
      </c>
      <c r="N19" s="52">
        <v>0</v>
      </c>
      <c r="O19" s="52">
        <v>0</v>
      </c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2:37" s="18" customFormat="1" ht="19.899999999999999" customHeight="1" x14ac:dyDescent="0.3">
      <c r="B20" s="41" t="s">
        <v>20</v>
      </c>
      <c r="C20" s="50">
        <f t="shared" si="1"/>
        <v>-3380</v>
      </c>
      <c r="D20" s="50">
        <v>0</v>
      </c>
      <c r="E20" s="50">
        <v>0</v>
      </c>
      <c r="F20" s="50">
        <v>-2500</v>
      </c>
      <c r="G20" s="50">
        <v>0</v>
      </c>
      <c r="H20" s="50">
        <v>0</v>
      </c>
      <c r="I20" s="50">
        <v>-880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</row>
    <row r="21" spans="2:37" s="18" customFormat="1" ht="19.899999999999999" customHeight="1" x14ac:dyDescent="0.3">
      <c r="B21" s="51" t="s">
        <v>21</v>
      </c>
      <c r="C21" s="52">
        <f t="shared" si="1"/>
        <v>-30001</v>
      </c>
      <c r="D21" s="52">
        <v>-30001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</row>
    <row r="22" spans="2:37" s="16" customFormat="1" ht="19.899999999999999" customHeight="1" x14ac:dyDescent="0.3">
      <c r="B22" s="41" t="s">
        <v>22</v>
      </c>
      <c r="C22" s="50">
        <f t="shared" si="1"/>
        <v>-395.2</v>
      </c>
      <c r="D22" s="50">
        <v>-98.8</v>
      </c>
      <c r="E22" s="50">
        <v>-98.8</v>
      </c>
      <c r="F22" s="50">
        <v>-98.8</v>
      </c>
      <c r="G22" s="50">
        <v>0</v>
      </c>
      <c r="H22" s="50">
        <v>0</v>
      </c>
      <c r="I22" s="50">
        <v>-98.8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</row>
    <row r="23" spans="2:37" s="18" customFormat="1" ht="19.899999999999999" customHeight="1" x14ac:dyDescent="0.3">
      <c r="B23" s="51" t="s">
        <v>23</v>
      </c>
      <c r="C23" s="52">
        <f t="shared" si="1"/>
        <v>-9180</v>
      </c>
      <c r="D23" s="52">
        <v>0</v>
      </c>
      <c r="E23" s="52">
        <v>0</v>
      </c>
      <c r="F23" s="52">
        <v>-1450</v>
      </c>
      <c r="G23" s="52">
        <v>0</v>
      </c>
      <c r="H23" s="52">
        <v>-2130</v>
      </c>
      <c r="I23" s="52">
        <v>0</v>
      </c>
      <c r="J23" s="52">
        <v>-600</v>
      </c>
      <c r="K23" s="52">
        <v>-1000</v>
      </c>
      <c r="L23" s="52">
        <v>-1000</v>
      </c>
      <c r="M23" s="52">
        <v>-1000</v>
      </c>
      <c r="N23" s="52">
        <v>-1000</v>
      </c>
      <c r="O23" s="52">
        <v>-1000</v>
      </c>
    </row>
    <row r="24" spans="2:37" s="18" customFormat="1" ht="19.899999999999999" customHeight="1" x14ac:dyDescent="0.3">
      <c r="B24" s="41" t="s">
        <v>24</v>
      </c>
      <c r="C24" s="50">
        <f t="shared" si="1"/>
        <v>-108624</v>
      </c>
      <c r="D24" s="50">
        <v>-100000</v>
      </c>
      <c r="E24" s="50">
        <v>0</v>
      </c>
      <c r="F24" s="50">
        <v>0</v>
      </c>
      <c r="G24" s="50">
        <v>0</v>
      </c>
      <c r="H24" s="50">
        <v>-1214</v>
      </c>
      <c r="I24" s="50">
        <v>-600</v>
      </c>
      <c r="J24" s="50">
        <v>-1010</v>
      </c>
      <c r="K24" s="50">
        <v>-1160</v>
      </c>
      <c r="L24" s="50">
        <v>-1160</v>
      </c>
      <c r="M24" s="50">
        <v>-1160</v>
      </c>
      <c r="N24" s="50">
        <v>-1160</v>
      </c>
      <c r="O24" s="50">
        <v>-1160</v>
      </c>
    </row>
    <row r="25" spans="2:37" s="18" customFormat="1" ht="19.899999999999999" customHeight="1" x14ac:dyDescent="0.3">
      <c r="B25" s="51" t="s">
        <v>25</v>
      </c>
      <c r="C25" s="52">
        <f t="shared" si="1"/>
        <v>-380866.32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-19669.669999999998</v>
      </c>
      <c r="J25" s="52">
        <v>-3030</v>
      </c>
      <c r="K25" s="52">
        <v>-211833.32</v>
      </c>
      <c r="L25" s="52">
        <v>-45166.67</v>
      </c>
      <c r="M25" s="52">
        <v>-11833.33</v>
      </c>
      <c r="N25" s="52">
        <v>-11333.33</v>
      </c>
      <c r="O25" s="52">
        <v>-78000</v>
      </c>
    </row>
    <row r="26" spans="2:37" s="18" customFormat="1" ht="19.899999999999999" customHeight="1" x14ac:dyDescent="0.3">
      <c r="B26" s="41" t="s">
        <v>26</v>
      </c>
      <c r="C26" s="50">
        <f t="shared" si="1"/>
        <v>-700296.67999999993</v>
      </c>
      <c r="D26" s="50">
        <v>-28257.82</v>
      </c>
      <c r="E26" s="50">
        <v>-11964.83</v>
      </c>
      <c r="F26" s="50">
        <v>-27033.34</v>
      </c>
      <c r="G26" s="50">
        <v>-143448.5</v>
      </c>
      <c r="H26" s="50">
        <v>-64608.25</v>
      </c>
      <c r="I26" s="50">
        <v>-108610</v>
      </c>
      <c r="J26" s="50">
        <v>-203532</v>
      </c>
      <c r="K26" s="50">
        <v>-27191.94</v>
      </c>
      <c r="L26" s="50">
        <v>-24009</v>
      </c>
      <c r="M26" s="50">
        <v>-3075</v>
      </c>
      <c r="N26" s="50">
        <v>-275</v>
      </c>
      <c r="O26" s="50">
        <v>-58291</v>
      </c>
    </row>
    <row r="27" spans="2:37" s="18" customFormat="1" ht="19.899999999999999" customHeight="1" x14ac:dyDescent="0.3">
      <c r="B27" s="51" t="s">
        <v>27</v>
      </c>
      <c r="C27" s="52">
        <f t="shared" si="1"/>
        <v>-485.39</v>
      </c>
      <c r="D27" s="52">
        <v>-47.5</v>
      </c>
      <c r="E27" s="52">
        <v>-122.5</v>
      </c>
      <c r="F27" s="52">
        <v>0</v>
      </c>
      <c r="G27" s="52">
        <v>-265.33999999999997</v>
      </c>
      <c r="H27" s="52">
        <v>-50.05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</row>
    <row r="28" spans="2:37" s="18" customFormat="1" ht="19.899999999999999" customHeight="1" x14ac:dyDescent="0.3">
      <c r="B28" s="41" t="s">
        <v>28</v>
      </c>
      <c r="C28" s="50">
        <f t="shared" si="1"/>
        <v>-42066.65</v>
      </c>
      <c r="D28" s="50">
        <v>-400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-8333.33</v>
      </c>
      <c r="L28" s="50">
        <v>-8333.33</v>
      </c>
      <c r="M28" s="50">
        <v>-8333.33</v>
      </c>
      <c r="N28" s="50">
        <v>-8333.33</v>
      </c>
      <c r="O28" s="50">
        <v>-8333.33</v>
      </c>
    </row>
    <row r="29" spans="2:37" s="18" customFormat="1" ht="19.899999999999999" customHeight="1" x14ac:dyDescent="0.3">
      <c r="B29" s="51" t="s">
        <v>29</v>
      </c>
      <c r="C29" s="52">
        <f t="shared" si="1"/>
        <v>-9809</v>
      </c>
      <c r="D29" s="52">
        <v>-504</v>
      </c>
      <c r="E29" s="52">
        <v>0</v>
      </c>
      <c r="F29" s="52">
        <v>-200</v>
      </c>
      <c r="G29" s="52">
        <v>-205</v>
      </c>
      <c r="H29" s="52">
        <v>-500</v>
      </c>
      <c r="I29" s="52">
        <v>0</v>
      </c>
      <c r="J29" s="52">
        <v>0</v>
      </c>
      <c r="K29" s="52">
        <v>-1000</v>
      </c>
      <c r="L29" s="52">
        <v>-4000</v>
      </c>
      <c r="M29" s="52">
        <v>-3400</v>
      </c>
      <c r="N29" s="52">
        <v>0</v>
      </c>
      <c r="O29" s="52">
        <v>0</v>
      </c>
    </row>
    <row r="30" spans="2:37" s="18" customFormat="1" ht="19.899999999999999" customHeight="1" x14ac:dyDescent="0.3">
      <c r="B30" s="41" t="s">
        <v>30</v>
      </c>
      <c r="C30" s="50">
        <f t="shared" si="1"/>
        <v>-3325</v>
      </c>
      <c r="D30" s="50">
        <v>0</v>
      </c>
      <c r="E30" s="50">
        <v>0</v>
      </c>
      <c r="F30" s="50">
        <v>0</v>
      </c>
      <c r="G30" s="50">
        <v>-87.5</v>
      </c>
      <c r="H30" s="50">
        <v>-187.5</v>
      </c>
      <c r="I30" s="50">
        <v>-3050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</row>
    <row r="31" spans="2:37" s="18" customFormat="1" ht="19.899999999999999" customHeight="1" x14ac:dyDescent="0.3">
      <c r="B31" s="51" t="s">
        <v>31</v>
      </c>
      <c r="C31" s="52">
        <f t="shared" si="1"/>
        <v>-306000</v>
      </c>
      <c r="D31" s="52">
        <v>-1000</v>
      </c>
      <c r="E31" s="52">
        <v>0</v>
      </c>
      <c r="F31" s="52">
        <v>-500</v>
      </c>
      <c r="G31" s="52">
        <v>0</v>
      </c>
      <c r="H31" s="52">
        <v>-4000</v>
      </c>
      <c r="I31" s="52">
        <v>0</v>
      </c>
      <c r="J31" s="52">
        <v>-500</v>
      </c>
      <c r="K31" s="52">
        <v>-200000</v>
      </c>
      <c r="L31" s="52">
        <v>-50000</v>
      </c>
      <c r="M31" s="52">
        <v>-50000</v>
      </c>
      <c r="N31" s="52">
        <v>0</v>
      </c>
      <c r="O31" s="52">
        <v>0</v>
      </c>
    </row>
    <row r="32" spans="2:37" s="18" customFormat="1" ht="19.899999999999999" customHeight="1" x14ac:dyDescent="0.3">
      <c r="B32" s="41" t="s">
        <v>32</v>
      </c>
      <c r="C32" s="50">
        <f t="shared" si="1"/>
        <v>-2700</v>
      </c>
      <c r="D32" s="50">
        <v>0</v>
      </c>
      <c r="E32" s="50">
        <v>-1500</v>
      </c>
      <c r="F32" s="50">
        <v>0</v>
      </c>
      <c r="G32" s="50">
        <v>0</v>
      </c>
      <c r="H32" s="50">
        <v>0</v>
      </c>
      <c r="I32" s="50">
        <v>0</v>
      </c>
      <c r="J32" s="50">
        <v>-1200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</row>
    <row r="33" spans="2:16" s="18" customFormat="1" ht="19.899999999999999" customHeight="1" x14ac:dyDescent="0.3">
      <c r="B33" s="51" t="s">
        <v>33</v>
      </c>
      <c r="C33" s="52">
        <f t="shared" si="1"/>
        <v>-203500</v>
      </c>
      <c r="D33" s="52">
        <v>0</v>
      </c>
      <c r="E33" s="52">
        <v>0</v>
      </c>
      <c r="F33" s="52">
        <v>0</v>
      </c>
      <c r="G33" s="52">
        <v>0</v>
      </c>
      <c r="H33" s="52">
        <v>-202000</v>
      </c>
      <c r="I33" s="52">
        <v>-1500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</row>
    <row r="34" spans="2:16" s="18" customFormat="1" ht="19.899999999999999" customHeight="1" x14ac:dyDescent="0.3">
      <c r="B34" s="41" t="s">
        <v>34</v>
      </c>
      <c r="C34" s="50">
        <f t="shared" si="1"/>
        <v>-1000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-1000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</row>
    <row r="35" spans="2:16" s="18" customFormat="1" ht="19.899999999999999" customHeight="1" x14ac:dyDescent="0.3">
      <c r="B35" s="51" t="s">
        <v>35</v>
      </c>
      <c r="C35" s="52">
        <f t="shared" si="1"/>
        <v>-329628</v>
      </c>
      <c r="D35" s="52">
        <v>-27500</v>
      </c>
      <c r="E35" s="52">
        <v>-28600</v>
      </c>
      <c r="F35" s="52">
        <v>-13320</v>
      </c>
      <c r="G35" s="52">
        <v>-13200</v>
      </c>
      <c r="H35" s="52">
        <v>-23253</v>
      </c>
      <c r="I35" s="52">
        <v>-28455</v>
      </c>
      <c r="J35" s="52">
        <v>-19950</v>
      </c>
      <c r="K35" s="52">
        <v>-41550</v>
      </c>
      <c r="L35" s="52">
        <v>-34250</v>
      </c>
      <c r="M35" s="52">
        <v>-34250</v>
      </c>
      <c r="N35" s="52">
        <v>-34250</v>
      </c>
      <c r="O35" s="52">
        <v>-31050</v>
      </c>
    </row>
    <row r="36" spans="2:16" s="18" customFormat="1" ht="19.899999999999999" customHeight="1" x14ac:dyDescent="0.3">
      <c r="B36" s="41" t="s">
        <v>36</v>
      </c>
      <c r="C36" s="50">
        <f t="shared" si="1"/>
        <v>-129950</v>
      </c>
      <c r="D36" s="50">
        <v>0</v>
      </c>
      <c r="E36" s="50">
        <v>0</v>
      </c>
      <c r="F36" s="50">
        <v>-107450</v>
      </c>
      <c r="G36" s="50">
        <v>0</v>
      </c>
      <c r="H36" s="50">
        <v>0</v>
      </c>
      <c r="I36" s="50">
        <v>0</v>
      </c>
      <c r="J36" s="50">
        <v>-22500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</row>
    <row r="37" spans="2:16" s="18" customFormat="1" ht="19.899999999999999" customHeight="1" x14ac:dyDescent="0.3">
      <c r="B37" s="53" t="s">
        <v>43</v>
      </c>
      <c r="C37" s="54">
        <f t="shared" ref="C37:O37" si="4">C11+C16</f>
        <v>8104496.5899999999</v>
      </c>
      <c r="D37" s="54">
        <f t="shared" si="4"/>
        <v>4764760.66</v>
      </c>
      <c r="E37" s="54">
        <f t="shared" si="4"/>
        <v>2632263.31</v>
      </c>
      <c r="F37" s="54">
        <f t="shared" si="4"/>
        <v>-421781.10000000003</v>
      </c>
      <c r="G37" s="54">
        <f t="shared" si="4"/>
        <v>-85541.34</v>
      </c>
      <c r="H37" s="54">
        <f t="shared" si="4"/>
        <v>71195.239999999991</v>
      </c>
      <c r="I37" s="54">
        <f t="shared" si="4"/>
        <v>482689.36</v>
      </c>
      <c r="J37" s="54">
        <f t="shared" si="4"/>
        <v>514605.13</v>
      </c>
      <c r="K37" s="54">
        <f t="shared" si="4"/>
        <v>169758.27000000002</v>
      </c>
      <c r="L37" s="54">
        <f t="shared" si="4"/>
        <v>81507.859999999986</v>
      </c>
      <c r="M37" s="54">
        <f t="shared" si="4"/>
        <v>131225.19</v>
      </c>
      <c r="N37" s="54">
        <f t="shared" si="4"/>
        <v>-57351.66</v>
      </c>
      <c r="O37" s="54">
        <f t="shared" si="4"/>
        <v>-178834.33</v>
      </c>
    </row>
    <row r="38" spans="2:16" s="16" customFormat="1" ht="19.899999999999999" customHeight="1" x14ac:dyDescent="0.3">
      <c r="B38" s="55" t="s">
        <v>42</v>
      </c>
      <c r="C38" s="56">
        <f t="shared" ref="C38:O38" si="5">C10+C11+C16</f>
        <v>22768741.149999999</v>
      </c>
      <c r="D38" s="56">
        <f t="shared" si="5"/>
        <v>19429005.220000003</v>
      </c>
      <c r="E38" s="56">
        <f t="shared" si="5"/>
        <v>22061268.530000001</v>
      </c>
      <c r="F38" s="56">
        <f t="shared" si="5"/>
        <v>21639487.43</v>
      </c>
      <c r="G38" s="56">
        <f t="shared" si="5"/>
        <v>21553946.09</v>
      </c>
      <c r="H38" s="56">
        <f t="shared" si="5"/>
        <v>21625141.329999998</v>
      </c>
      <c r="I38" s="56">
        <f t="shared" si="5"/>
        <v>22107830.689999998</v>
      </c>
      <c r="J38" s="56">
        <f t="shared" si="5"/>
        <v>22622435.82</v>
      </c>
      <c r="K38" s="56">
        <f t="shared" si="5"/>
        <v>22792194.09</v>
      </c>
      <c r="L38" s="56">
        <f t="shared" si="5"/>
        <v>22873701.949999999</v>
      </c>
      <c r="M38" s="56">
        <f t="shared" si="5"/>
        <v>23004927.140000001</v>
      </c>
      <c r="N38" s="56">
        <f t="shared" si="5"/>
        <v>22947575.48</v>
      </c>
      <c r="O38" s="56">
        <f t="shared" si="5"/>
        <v>22768741.150000002</v>
      </c>
    </row>
    <row r="39" spans="2:16" s="18" customFormat="1" ht="19.899999999999999" customHeight="1" x14ac:dyDescent="0.3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2:16" s="20" customForma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8"/>
    </row>
    <row r="41" spans="2:16" s="21" customForma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2:16" s="22" customFormat="1" x14ac:dyDescent="0.3">
      <c r="C42" s="15"/>
      <c r="D42" s="15"/>
      <c r="E42" s="23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2:16" s="22" customFormat="1" x14ac:dyDescent="0.3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2:16" s="22" customFormat="1" x14ac:dyDescent="0.3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2:16" s="22" customFormat="1" x14ac:dyDescent="0.3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2:16" s="22" customFormat="1" x14ac:dyDescent="0.3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2:16" s="22" customFormat="1" x14ac:dyDescent="0.3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2:16" s="22" customFormat="1" x14ac:dyDescent="0.3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3:15" s="22" customFormat="1" x14ac:dyDescent="0.3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3:15" s="22" customFormat="1" x14ac:dyDescent="0.3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3:15" s="22" customFormat="1" x14ac:dyDescent="0.3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3:15" s="22" customFormat="1" x14ac:dyDescent="0.3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3:15" s="22" customFormat="1" x14ac:dyDescent="0.3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3:15" s="22" customFormat="1" x14ac:dyDescent="0.3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3:15" s="22" customFormat="1" x14ac:dyDescent="0.3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3:15" s="20" customFormat="1" x14ac:dyDescent="0.3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3:15" s="21" customFormat="1" x14ac:dyDescent="0.3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3:15" s="22" customFormat="1" x14ac:dyDescent="0.3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3:15" s="20" customFormat="1" x14ac:dyDescent="0.3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3:15" s="21" customFormat="1" x14ac:dyDescent="0.3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3:15" s="22" customFormat="1" x14ac:dyDescent="0.3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3:15" s="20" customFormat="1" x14ac:dyDescent="0.3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3:15" s="21" customFormat="1" x14ac:dyDescent="0.3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3:15" s="22" customFormat="1" x14ac:dyDescent="0.3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4:15" s="22" customFormat="1" x14ac:dyDescent="0.3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4:15" s="22" customFormat="1" x14ac:dyDescent="0.3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4:15" s="22" customFormat="1" x14ac:dyDescent="0.3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4:15" s="22" customFormat="1" x14ac:dyDescent="0.3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4:15" s="22" customFormat="1" x14ac:dyDescent="0.3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4:15" s="22" customFormat="1" x14ac:dyDescent="0.3"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4:15" s="22" customFormat="1" x14ac:dyDescent="0.3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4:15" s="22" customFormat="1" x14ac:dyDescent="0.3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4:15" s="22" customFormat="1" x14ac:dyDescent="0.3"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4:15" s="22" customFormat="1" x14ac:dyDescent="0.3"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4:15" s="20" customFormat="1" x14ac:dyDescent="0.3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4:15" s="21" customFormat="1" x14ac:dyDescent="0.3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4:15" s="22" customFormat="1" x14ac:dyDescent="0.3"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4:15" s="20" customFormat="1" x14ac:dyDescent="0.3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4:15" s="21" customFormat="1" x14ac:dyDescent="0.3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4:15" s="22" customFormat="1" x14ac:dyDescent="0.3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4:15" s="20" customFormat="1" x14ac:dyDescent="0.3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4:15" s="21" customFormat="1" x14ac:dyDescent="0.3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</sheetData>
  <sheetProtection selectLockedCells="1"/>
  <mergeCells count="13">
    <mergeCell ref="F6:G6"/>
    <mergeCell ref="H6:I6"/>
    <mergeCell ref="J6:K6"/>
    <mergeCell ref="L6:M6"/>
    <mergeCell ref="F7:G7"/>
    <mergeCell ref="H7:I7"/>
    <mergeCell ref="J7:K7"/>
    <mergeCell ref="L7:M7"/>
    <mergeCell ref="B1:I1"/>
    <mergeCell ref="J1:Q1"/>
    <mergeCell ref="B2:Q2"/>
    <mergeCell ref="B3:Q3"/>
    <mergeCell ref="B4:Q4"/>
  </mergeCells>
  <pageMargins left="0.78749999999999998" right="0.78749999999999998" top="1.05277777777778" bottom="1.05277777777778" header="0.78749999999999998" footer="0.78749999999999998"/>
  <pageSetup paperSize="9" firstPageNumber="0" orientation="landscape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K82"/>
  <sheetViews>
    <sheetView showGridLines="0" zoomScaleNormal="100" workbookViewId="0">
      <selection activeCell="C10" sqref="C10"/>
    </sheetView>
  </sheetViews>
  <sheetFormatPr defaultColWidth="8.7109375" defaultRowHeight="16.5" x14ac:dyDescent="0.3"/>
  <cols>
    <col min="1" max="1" width="17.7109375" style="13" customWidth="1"/>
    <col min="2" max="2" width="23.7109375" style="10" customWidth="1"/>
    <col min="3" max="3" width="20" style="9" customWidth="1"/>
    <col min="4" max="4" width="16" style="12" customWidth="1"/>
    <col min="5" max="5" width="16.28515625" style="12" customWidth="1"/>
    <col min="6" max="6" width="17.28515625" style="12" customWidth="1"/>
    <col min="7" max="7" width="17.140625" style="12" customWidth="1"/>
    <col min="8" max="8" width="17" style="12" customWidth="1"/>
    <col min="9" max="9" width="16.7109375" style="12" customWidth="1"/>
    <col min="10" max="10" width="17.7109375" style="12" customWidth="1"/>
    <col min="11" max="11" width="17.140625" style="12" customWidth="1"/>
    <col min="12" max="12" width="17.28515625" style="12" customWidth="1"/>
    <col min="13" max="13" width="17.85546875" style="12" customWidth="1"/>
    <col min="14" max="14" width="18" style="12" customWidth="1"/>
    <col min="15" max="15" width="16.85546875" style="12" customWidth="1"/>
    <col min="16" max="1024" width="13.28515625" style="12" customWidth="1"/>
    <col min="1025" max="1026" width="13.28515625" style="13" customWidth="1"/>
    <col min="1027" max="16384" width="8.7109375" style="13"/>
  </cols>
  <sheetData>
    <row r="1" spans="2:51 1025:1025" s="6" customFormat="1" ht="49.9" customHeight="1" x14ac:dyDescent="0.2">
      <c r="B1" s="35" t="s">
        <v>49</v>
      </c>
      <c r="C1" s="35"/>
      <c r="D1" s="35"/>
      <c r="E1" s="35"/>
      <c r="F1" s="35"/>
      <c r="G1" s="35"/>
      <c r="H1" s="35"/>
      <c r="I1" s="35"/>
      <c r="J1" s="36"/>
      <c r="K1" s="36"/>
      <c r="L1" s="36"/>
      <c r="M1" s="36"/>
      <c r="N1" s="36"/>
      <c r="O1" s="36"/>
      <c r="P1" s="36"/>
      <c r="Q1" s="36"/>
      <c r="AMK1" s="8"/>
    </row>
    <row r="2" spans="2:51 1025:1025" s="6" customFormat="1" ht="19.899999999999999" customHeight="1" x14ac:dyDescent="0.35">
      <c r="B2" s="37" t="s">
        <v>46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AMK2" s="8"/>
    </row>
    <row r="3" spans="2:51 1025:1025" s="6" customFormat="1" ht="19.899999999999999" customHeight="1" x14ac:dyDescent="0.2">
      <c r="B3" s="57" t="s">
        <v>52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AMK3" s="8"/>
    </row>
    <row r="4" spans="2:51 1025:1025" s="6" customFormat="1" ht="22.15" customHeight="1" x14ac:dyDescent="0.2">
      <c r="B4" s="58" t="s">
        <v>51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2:51 1025:1025" s="6" customFormat="1" ht="22.15" customHeight="1" x14ac:dyDescent="0.2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2:51 1025:1025" s="6" customFormat="1" ht="22.15" customHeight="1" x14ac:dyDescent="0.2">
      <c r="B6" s="60"/>
      <c r="C6" s="60"/>
      <c r="D6" s="60"/>
      <c r="E6" s="60"/>
      <c r="F6" s="58" t="s">
        <v>48</v>
      </c>
      <c r="G6" s="58"/>
      <c r="H6" s="58" t="s">
        <v>47</v>
      </c>
      <c r="I6" s="58"/>
      <c r="J6" s="58" t="s">
        <v>37</v>
      </c>
      <c r="K6" s="58"/>
      <c r="L6" s="58" t="s">
        <v>45</v>
      </c>
      <c r="M6" s="58"/>
      <c r="N6" s="60"/>
      <c r="O6" s="60"/>
      <c r="P6" s="60"/>
      <c r="Q6" s="60"/>
    </row>
    <row r="7" spans="2:51 1025:1025" s="6" customFormat="1" ht="22.15" customHeight="1" x14ac:dyDescent="0.2">
      <c r="B7" s="60"/>
      <c r="C7" s="60"/>
      <c r="D7" s="60"/>
      <c r="E7" s="60"/>
      <c r="F7" s="61">
        <f>C10</f>
        <v>0</v>
      </c>
      <c r="G7" s="61"/>
      <c r="H7" s="61">
        <f>C11</f>
        <v>0</v>
      </c>
      <c r="I7" s="61"/>
      <c r="J7" s="61">
        <f>C16</f>
        <v>0</v>
      </c>
      <c r="K7" s="61"/>
      <c r="L7" s="61">
        <f>C38</f>
        <v>0</v>
      </c>
      <c r="M7" s="61"/>
      <c r="N7" s="60"/>
      <c r="O7" s="60"/>
      <c r="P7" s="60"/>
      <c r="Q7" s="60"/>
    </row>
    <row r="8" spans="2:51 1025:1025" s="7" customFormat="1" ht="22.15" customHeight="1" x14ac:dyDescent="0.3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2:51 1025:1025" s="1" customFormat="1" ht="22.15" customHeight="1" x14ac:dyDescent="0.2">
      <c r="B9" s="63" t="s">
        <v>38</v>
      </c>
      <c r="C9" s="64" t="s">
        <v>44</v>
      </c>
      <c r="D9" s="65">
        <v>43831</v>
      </c>
      <c r="E9" s="65">
        <v>43862</v>
      </c>
      <c r="F9" s="65">
        <v>43891</v>
      </c>
      <c r="G9" s="65">
        <v>43922</v>
      </c>
      <c r="H9" s="65">
        <v>43952</v>
      </c>
      <c r="I9" s="65">
        <v>43983</v>
      </c>
      <c r="J9" s="65">
        <v>44013</v>
      </c>
      <c r="K9" s="65">
        <v>44044</v>
      </c>
      <c r="L9" s="65">
        <v>44075</v>
      </c>
      <c r="M9" s="65">
        <v>44105</v>
      </c>
      <c r="N9" s="65">
        <v>44136</v>
      </c>
      <c r="O9" s="65">
        <v>44166</v>
      </c>
      <c r="AY9" s="2"/>
    </row>
    <row r="10" spans="2:51 1025:1025" s="9" customFormat="1" ht="22.15" customHeight="1" x14ac:dyDescent="0.3">
      <c r="B10" s="66" t="s">
        <v>39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AY10" s="11"/>
    </row>
    <row r="11" spans="2:51 1025:1025" s="9" customFormat="1" ht="22.15" customHeight="1" x14ac:dyDescent="0.3">
      <c r="B11" s="68" t="s">
        <v>41</v>
      </c>
      <c r="C11" s="69">
        <f t="shared" ref="C11:C16" si="0">SUM(D11:O11)</f>
        <v>0</v>
      </c>
      <c r="D11" s="69">
        <f t="shared" ref="D11:O11" si="1">SUM(D12:D15)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>
        <f t="shared" si="1"/>
        <v>0</v>
      </c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1"/>
        <v>0</v>
      </c>
      <c r="AY11" s="11"/>
    </row>
    <row r="12" spans="2:51 1025:1025" s="12" customFormat="1" ht="22.15" customHeight="1" x14ac:dyDescent="0.3">
      <c r="B12" s="62" t="s">
        <v>13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AY12" s="13"/>
    </row>
    <row r="13" spans="2:51 1025:1025" s="12" customFormat="1" ht="22.15" customHeight="1" x14ac:dyDescent="0.3">
      <c r="B13" s="71" t="s">
        <v>14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AY13" s="13"/>
    </row>
    <row r="14" spans="2:51 1025:1025" s="12" customFormat="1" ht="22.15" customHeight="1" x14ac:dyDescent="0.3">
      <c r="B14" s="62" t="s">
        <v>15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AY14" s="13"/>
    </row>
    <row r="15" spans="2:51 1025:1025" s="12" customFormat="1" ht="22.15" customHeight="1" x14ac:dyDescent="0.3">
      <c r="B15" s="71" t="s">
        <v>16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AY15" s="13"/>
    </row>
    <row r="16" spans="2:51 1025:1025" s="9" customFormat="1" ht="22.15" customHeight="1" x14ac:dyDescent="0.3">
      <c r="B16" s="66" t="s">
        <v>40</v>
      </c>
      <c r="C16" s="67">
        <f t="shared" si="0"/>
        <v>0</v>
      </c>
      <c r="D16" s="67">
        <f t="shared" ref="D16:O16" si="2">SUM(D17:D36)</f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si="2"/>
        <v>0</v>
      </c>
      <c r="M16" s="67">
        <f t="shared" si="2"/>
        <v>0</v>
      </c>
      <c r="N16" s="67">
        <f t="shared" si="2"/>
        <v>0</v>
      </c>
      <c r="O16" s="67">
        <f t="shared" si="2"/>
        <v>0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Y16" s="11"/>
    </row>
    <row r="17" spans="2:37" s="12" customFormat="1" ht="22.15" customHeight="1" x14ac:dyDescent="0.3">
      <c r="B17" s="71" t="s">
        <v>17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37" s="12" customFormat="1" ht="22.15" customHeight="1" x14ac:dyDescent="0.3">
      <c r="B18" s="62" t="s">
        <v>18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</row>
    <row r="19" spans="2:37" s="9" customFormat="1" ht="22.15" customHeight="1" x14ac:dyDescent="0.3">
      <c r="B19" s="71" t="s">
        <v>19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2:37" s="12" customFormat="1" ht="22.15" customHeight="1" x14ac:dyDescent="0.3">
      <c r="B20" s="62" t="s">
        <v>20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2:37" s="12" customFormat="1" ht="22.15" customHeight="1" x14ac:dyDescent="0.3">
      <c r="B21" s="71" t="s">
        <v>21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2:37" s="9" customFormat="1" ht="22.15" customHeight="1" x14ac:dyDescent="0.3">
      <c r="B22" s="62" t="s">
        <v>22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2:37" s="12" customFormat="1" ht="22.15" customHeight="1" x14ac:dyDescent="0.3">
      <c r="B23" s="71" t="s">
        <v>23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2:37" s="12" customFormat="1" ht="22.15" customHeight="1" x14ac:dyDescent="0.3">
      <c r="B24" s="62" t="s">
        <v>24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2:37" s="12" customFormat="1" ht="22.15" customHeight="1" x14ac:dyDescent="0.3">
      <c r="B25" s="71" t="s">
        <v>25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  <row r="26" spans="2:37" s="12" customFormat="1" ht="22.15" customHeight="1" x14ac:dyDescent="0.3">
      <c r="B26" s="62" t="s">
        <v>26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2:37" s="12" customFormat="1" ht="22.15" customHeight="1" x14ac:dyDescent="0.3">
      <c r="B27" s="71" t="s">
        <v>27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</row>
    <row r="28" spans="2:37" s="12" customFormat="1" ht="22.15" customHeight="1" x14ac:dyDescent="0.3">
      <c r="B28" s="62" t="s">
        <v>28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2:37" s="12" customFormat="1" ht="22.15" customHeight="1" x14ac:dyDescent="0.3">
      <c r="B29" s="71" t="s">
        <v>29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2:37" s="12" customFormat="1" ht="22.15" customHeight="1" x14ac:dyDescent="0.3">
      <c r="B30" s="62" t="s">
        <v>30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2:37" s="12" customFormat="1" ht="22.15" customHeight="1" x14ac:dyDescent="0.3">
      <c r="B31" s="71" t="s">
        <v>31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2:37" s="12" customFormat="1" ht="22.15" customHeight="1" x14ac:dyDescent="0.3">
      <c r="B32" s="62" t="s">
        <v>32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2:15" s="12" customFormat="1" ht="22.15" customHeight="1" x14ac:dyDescent="0.3">
      <c r="B33" s="71" t="s">
        <v>33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2:15" s="12" customFormat="1" ht="22.15" customHeight="1" x14ac:dyDescent="0.3">
      <c r="B34" s="62" t="s">
        <v>34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2:15" s="12" customFormat="1" ht="22.15" customHeight="1" x14ac:dyDescent="0.3">
      <c r="B35" s="71" t="s">
        <v>35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2:15" s="12" customFormat="1" ht="22.15" customHeight="1" x14ac:dyDescent="0.3">
      <c r="B36" s="62" t="s">
        <v>36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2:15" s="12" customFormat="1" ht="22.15" customHeight="1" x14ac:dyDescent="0.3">
      <c r="B37" s="73" t="s">
        <v>43</v>
      </c>
      <c r="C37" s="74">
        <f t="shared" ref="C37:O37" si="3">C11+C16</f>
        <v>0</v>
      </c>
      <c r="D37" s="74">
        <f t="shared" si="3"/>
        <v>0</v>
      </c>
      <c r="E37" s="74">
        <f t="shared" si="3"/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3"/>
        <v>0</v>
      </c>
      <c r="J37" s="74">
        <f t="shared" si="3"/>
        <v>0</v>
      </c>
      <c r="K37" s="74">
        <f t="shared" si="3"/>
        <v>0</v>
      </c>
      <c r="L37" s="74">
        <f t="shared" si="3"/>
        <v>0</v>
      </c>
      <c r="M37" s="74">
        <f t="shared" si="3"/>
        <v>0</v>
      </c>
      <c r="N37" s="74">
        <f t="shared" si="3"/>
        <v>0</v>
      </c>
      <c r="O37" s="74">
        <f t="shared" si="3"/>
        <v>0</v>
      </c>
    </row>
    <row r="38" spans="2:15" s="9" customFormat="1" ht="22.15" customHeight="1" x14ac:dyDescent="0.3">
      <c r="B38" s="75" t="s">
        <v>42</v>
      </c>
      <c r="C38" s="76">
        <f t="shared" ref="C38:O38" si="4">C10+C11+C16</f>
        <v>0</v>
      </c>
      <c r="D38" s="76">
        <f t="shared" si="4"/>
        <v>0</v>
      </c>
      <c r="E38" s="76">
        <f t="shared" si="4"/>
        <v>0</v>
      </c>
      <c r="F38" s="76">
        <f t="shared" si="4"/>
        <v>0</v>
      </c>
      <c r="G38" s="76">
        <f t="shared" si="4"/>
        <v>0</v>
      </c>
      <c r="H38" s="76">
        <f t="shared" si="4"/>
        <v>0</v>
      </c>
      <c r="I38" s="76">
        <f t="shared" si="4"/>
        <v>0</v>
      </c>
      <c r="J38" s="76">
        <f t="shared" si="4"/>
        <v>0</v>
      </c>
      <c r="K38" s="76">
        <f t="shared" si="4"/>
        <v>0</v>
      </c>
      <c r="L38" s="76">
        <f t="shared" si="4"/>
        <v>0</v>
      </c>
      <c r="M38" s="76">
        <f t="shared" si="4"/>
        <v>0</v>
      </c>
      <c r="N38" s="76">
        <f t="shared" si="4"/>
        <v>0</v>
      </c>
      <c r="O38" s="76">
        <f t="shared" si="4"/>
        <v>0</v>
      </c>
    </row>
    <row r="39" spans="2:15" s="12" customFormat="1" ht="19.899999999999999" customHeight="1" x14ac:dyDescent="0.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s="12" customFormat="1" x14ac:dyDescent="0.3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9" customFormat="1" x14ac:dyDescent="0.3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s="12" customFormat="1" x14ac:dyDescent="0.3">
      <c r="C42" s="13"/>
      <c r="D42" s="13"/>
      <c r="E42" s="14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s="12" customFormat="1" x14ac:dyDescent="0.3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2:15" s="12" customFormat="1" x14ac:dyDescent="0.3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s="12" customFormat="1" x14ac:dyDescent="0.3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s="12" customFormat="1" x14ac:dyDescent="0.3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2:15" s="12" customFormat="1" x14ac:dyDescent="0.3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2:15" s="12" customFormat="1" x14ac:dyDescent="0.3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3:15" s="12" customFormat="1" x14ac:dyDescent="0.3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3:15" s="12" customFormat="1" x14ac:dyDescent="0.3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3:15" s="12" customFormat="1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3:15" s="12" customFormat="1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3:15" s="12" customFormat="1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3:15" s="12" customFormat="1" x14ac:dyDescent="0.3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3:15" s="12" customFormat="1" x14ac:dyDescent="0.3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3:15" s="12" customFormat="1" x14ac:dyDescent="0.3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3:15" s="9" customFormat="1" x14ac:dyDescent="0.3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3:15" s="12" customFormat="1" x14ac:dyDescent="0.3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3:15" s="12" customFormat="1" x14ac:dyDescent="0.3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3:15" s="9" customFormat="1" x14ac:dyDescent="0.3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3:15" s="12" customFormat="1" x14ac:dyDescent="0.3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3:15" s="12" customFormat="1" x14ac:dyDescent="0.3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3:15" s="9" customFormat="1" x14ac:dyDescent="0.3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3:15" s="12" customFormat="1" x14ac:dyDescent="0.3"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4:15" s="12" customFormat="1" x14ac:dyDescent="0.3"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4:15" s="12" customFormat="1" x14ac:dyDescent="0.3"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4:15" s="12" customFormat="1" x14ac:dyDescent="0.3"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4:15" s="12" customFormat="1" x14ac:dyDescent="0.3"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4:15" s="12" customFormat="1" x14ac:dyDescent="0.3"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4:15" s="12" customFormat="1" x14ac:dyDescent="0.3"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4:15" s="12" customFormat="1" x14ac:dyDescent="0.3"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4:15" s="12" customFormat="1" x14ac:dyDescent="0.3"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4:15" s="12" customFormat="1" x14ac:dyDescent="0.3"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4:15" s="12" customFormat="1" x14ac:dyDescent="0.3"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4:15" s="12" customFormat="1" x14ac:dyDescent="0.3"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4:15" s="9" customFormat="1" x14ac:dyDescent="0.3"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4:15" s="12" customFormat="1" x14ac:dyDescent="0.3"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4:15" s="12" customFormat="1" x14ac:dyDescent="0.3"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4:15" s="9" customFormat="1" x14ac:dyDescent="0.3"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4:15" s="12" customFormat="1" x14ac:dyDescent="0.3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4:15" s="12" customFormat="1" x14ac:dyDescent="0.3"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4:15" s="9" customFormat="1" x14ac:dyDescent="0.3"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</sheetData>
  <mergeCells count="13">
    <mergeCell ref="F7:G7"/>
    <mergeCell ref="H7:I7"/>
    <mergeCell ref="J7:K7"/>
    <mergeCell ref="L7:M7"/>
    <mergeCell ref="B1:I1"/>
    <mergeCell ref="J1:Q1"/>
    <mergeCell ref="B2:Q2"/>
    <mergeCell ref="B3:Q3"/>
    <mergeCell ref="B4:Q4"/>
    <mergeCell ref="F6:G6"/>
    <mergeCell ref="H6:I6"/>
    <mergeCell ref="J6:K6"/>
    <mergeCell ref="L6:M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3261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Apresentação</vt:lpstr>
      <vt:lpstr>Fluxo de Caixa - Exemplo</vt:lpstr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AEGRO</dc:creator>
  <cp:lastModifiedBy>Cintia Souza</cp:lastModifiedBy>
  <cp:revision>209</cp:revision>
  <dcterms:created xsi:type="dcterms:W3CDTF">2018-07-20T13:52:11Z</dcterms:created>
  <dcterms:modified xsi:type="dcterms:W3CDTF">2020-11-03T21:20:01Z</dcterms:modified>
  <dc:language>pt-BR</dc:language>
</cp:coreProperties>
</file>